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codeName="ThisWorkbook"/>
  <mc:AlternateContent xmlns:mc="http://schemas.openxmlformats.org/markup-compatibility/2006">
    <mc:Choice Requires="x15">
      <x15ac:absPath xmlns:x15ac="http://schemas.microsoft.com/office/spreadsheetml/2010/11/ac" url="O:\_SPS\2020\2020 Tolk Analysis (RFI)\03. RFI\SPS RFI\Appendix A\Forms Final\"/>
    </mc:Choice>
  </mc:AlternateContent>
  <xr:revisionPtr revIDLastSave="0" documentId="13_ncr:1_{B4F52AD4-7E56-42AF-8286-89FB6E7F2748}" xr6:coauthVersionLast="41" xr6:coauthVersionMax="41" xr10:uidLastSave="{00000000-0000-0000-0000-000000000000}"/>
  <bookViews>
    <workbookView xWindow="-120" yWindow="-120" windowWidth="20730" windowHeight="11160" tabRatio="842" xr2:uid="{00000000-000D-0000-FFFF-FFFF00000000}"/>
  </bookViews>
  <sheets>
    <sheet name="A_BidCert" sheetId="101" r:id="rId1"/>
    <sheet name="B_CoverSht" sheetId="104" r:id="rId2"/>
    <sheet name="C_Pricing" sheetId="51" r:id="rId3"/>
    <sheet name="D1_InterconnectDetails" sheetId="109" r:id="rId4"/>
    <sheet name="D2_InterconnectCost" sheetId="110" r:id="rId5"/>
    <sheet name="E1_Performance" sheetId="105" r:id="rId6"/>
    <sheet name="E2_HeatRates" sheetId="106" r:id="rId7"/>
    <sheet name="E3_Storage" sheetId="107" r:id="rId8"/>
    <sheet name="F_NatGas" sheetId="108" r:id="rId9"/>
    <sheet name="KeyVals" sheetId="100" state="veryHidden" r:id="rId10"/>
  </sheets>
  <externalReferences>
    <externalReference r:id="rId11"/>
    <externalReference r:id="rId12"/>
  </externalReferences>
  <definedNames>
    <definedName name="BidTerm" localSheetId="1">B_CoverSht!#REF!</definedName>
    <definedName name="BidTerm" localSheetId="4">#REF!</definedName>
    <definedName name="BidTerm" localSheetId="5">#REF!</definedName>
    <definedName name="BidTerm">#REF!</definedName>
    <definedName name="BidTerm_2">#REF!</definedName>
    <definedName name="CAF" localSheetId="1">#REF!</definedName>
    <definedName name="CAF" localSheetId="5">#REF!</definedName>
    <definedName name="CAF">#REF!</definedName>
    <definedName name="CF" localSheetId="1">#REF!</definedName>
    <definedName name="CF" localSheetId="5">#REF!</definedName>
    <definedName name="CF">#REF!</definedName>
    <definedName name="CF_New">#REF!</definedName>
    <definedName name="dist" localSheetId="0">#REF!</definedName>
    <definedName name="dist" localSheetId="1">#REF!</definedName>
    <definedName name="dist" localSheetId="3">#REF!</definedName>
    <definedName name="dist" localSheetId="4">#REF!</definedName>
    <definedName name="dist" localSheetId="5">#REF!</definedName>
    <definedName name="dist">#REF!</definedName>
    <definedName name="dist_new">#REF!</definedName>
    <definedName name="EFOR" localSheetId="1">#REF!</definedName>
    <definedName name="EFOR" localSheetId="5">#REF!</definedName>
    <definedName name="EFOR">#REF!</definedName>
    <definedName name="FormD1" localSheetId="0">#REF!</definedName>
    <definedName name="FormD1" localSheetId="1">#REF!</definedName>
    <definedName name="FormD1">C_Pricing!$C$10:$F$39</definedName>
    <definedName name="HR" localSheetId="1">#REF!</definedName>
    <definedName name="HR" localSheetId="5">#REF!</definedName>
    <definedName name="HR">#REF!</definedName>
    <definedName name="Hrs_Start" localSheetId="1">#REF!</definedName>
    <definedName name="Hrs_Start" localSheetId="5">#REF!</definedName>
    <definedName name="Hrs_Start">#REF!</definedName>
    <definedName name="infl" localSheetId="0">#REF!</definedName>
    <definedName name="infl" localSheetId="1">#REF!</definedName>
    <definedName name="infl" localSheetId="3">#REF!</definedName>
    <definedName name="infl" localSheetId="5">#REF!</definedName>
    <definedName name="infl">#REF!</definedName>
    <definedName name="LFCR" localSheetId="0">#REF!</definedName>
    <definedName name="LFCR" localSheetId="1">#REF!</definedName>
    <definedName name="LFCR" localSheetId="3">#REF!</definedName>
    <definedName name="LFCR" localSheetId="5">#REF!</definedName>
    <definedName name="LFCR">#REF!</definedName>
    <definedName name="loss_TD" localSheetId="0">#REF!</definedName>
    <definedName name="loss_TD" localSheetId="1">#REF!</definedName>
    <definedName name="loss_TD" localSheetId="3">#REF!</definedName>
    <definedName name="loss_TD" localSheetId="5">#REF!</definedName>
    <definedName name="loss_TD">#REF!</definedName>
    <definedName name="loss_wheeling" localSheetId="0">#REF!</definedName>
    <definedName name="loss_wheeling" localSheetId="1">#REF!</definedName>
    <definedName name="loss_wheeling" localSheetId="3">#REF!</definedName>
    <definedName name="loss_wheeling" localSheetId="4">D2_InterconnectCost!#REF!</definedName>
    <definedName name="loss_wheeling" localSheetId="5">#REF!</definedName>
    <definedName name="loss_wheeling">#REF!</definedName>
    <definedName name="NC" localSheetId="1">#REF!</definedName>
    <definedName name="NC">#REF!</definedName>
    <definedName name="Nturbine_Start">C_Pricing!$H$5</definedName>
    <definedName name="other" localSheetId="1">#REF!</definedName>
    <definedName name="other" localSheetId="3">#REF!</definedName>
    <definedName name="other" localSheetId="4">#REF!</definedName>
    <definedName name="other" localSheetId="5">#REF!</definedName>
    <definedName name="other">#REF!</definedName>
    <definedName name="_xlnm.Print_Area" localSheetId="0">A_BidCert!$A$1:$C$20</definedName>
    <definedName name="_xlnm.Print_Area" localSheetId="1">B_CoverSht!$A$1:$G$39</definedName>
    <definedName name="_xlnm.Print_Area" localSheetId="2">C_Pricing!$A$1:$J$43</definedName>
    <definedName name="_xlnm.Print_Area" localSheetId="4">D2_InterconnectCost!$A$1:$C$10</definedName>
    <definedName name="_xlnm.Print_Area" localSheetId="5">E1_Performance!$A$1:$C$28</definedName>
    <definedName name="_xlnm.Print_Area" localSheetId="6">E2_HeatRates!$A$1:$C$31</definedName>
    <definedName name="_xlnm.Print_Area" localSheetId="7">E3_Storage!$A$1:$C$27</definedName>
    <definedName name="_xlnm.Print_Area" localSheetId="8">F_NatGas!$A$1:$C$24</definedName>
    <definedName name="Solar_Int" localSheetId="0">[1]LEC!#REF!</definedName>
    <definedName name="Solar_Int" localSheetId="1">[1]LEC!#REF!</definedName>
    <definedName name="Solar_Int" localSheetId="3">#REF!</definedName>
    <definedName name="Solar_Int" localSheetId="4">[1]LEC!#REF!</definedName>
    <definedName name="Solar_Int" localSheetId="5">[1]LEC!#REF!</definedName>
    <definedName name="Solar_Int">[2]LEC!#REF!</definedName>
    <definedName name="storage" localSheetId="1">#REF!</definedName>
    <definedName name="storage" localSheetId="5">#REF!</definedName>
    <definedName name="storage">#REF!</definedName>
    <definedName name="TechType" localSheetId="0">#REF!</definedName>
    <definedName name="TechType" localSheetId="1">#REF!</definedName>
    <definedName name="TechType" localSheetId="3">#REF!</definedName>
    <definedName name="TechType" localSheetId="5">#REF!</definedName>
    <definedName name="TechType">#REF!</definedName>
    <definedName name="WACC" localSheetId="0">#REF!</definedName>
    <definedName name="WACC" localSheetId="1">#REF!</definedName>
    <definedName name="WACC" localSheetId="3">#REF!</definedName>
    <definedName name="WACC" localSheetId="5">#REF!</definedName>
    <definedName name="WACC">#REF!</definedName>
    <definedName name="wind" localSheetId="1">#REF!</definedName>
    <definedName name="wind" localSheetId="3">#REF!</definedName>
    <definedName name="wind" localSheetId="5">#REF!</definedName>
    <definedName name="wind">#REF!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294" i="100" l="1"/>
  <c r="D294" i="100" s="1"/>
  <c r="C293" i="100"/>
  <c r="D293" i="100" s="1"/>
  <c r="C292" i="100"/>
  <c r="D292" i="100" s="1"/>
  <c r="C291" i="100"/>
  <c r="D291" i="100" s="1"/>
  <c r="C290" i="100"/>
  <c r="D290" i="100" s="1"/>
  <c r="C289" i="100"/>
  <c r="D289" i="100" s="1"/>
  <c r="C288" i="100"/>
  <c r="D288" i="100" s="1"/>
  <c r="C287" i="100"/>
  <c r="D287" i="100" s="1"/>
  <c r="C286" i="100"/>
  <c r="D286" i="100" s="1"/>
  <c r="C285" i="100"/>
  <c r="D285" i="100" s="1"/>
  <c r="C284" i="100"/>
  <c r="D284" i="100" s="1"/>
  <c r="C283" i="100"/>
  <c r="D283" i="100" s="1"/>
  <c r="C282" i="100"/>
  <c r="D282" i="100" s="1"/>
  <c r="C281" i="100"/>
  <c r="D281" i="100" s="1"/>
  <c r="C280" i="100"/>
  <c r="D280" i="100" s="1"/>
  <c r="C279" i="100"/>
  <c r="D279" i="100" s="1"/>
  <c r="C278" i="100"/>
  <c r="D278" i="100" s="1"/>
  <c r="C277" i="100"/>
  <c r="D277" i="100" s="1"/>
  <c r="C276" i="100"/>
  <c r="D276" i="100" s="1"/>
  <c r="C275" i="100"/>
  <c r="D275" i="100" s="1"/>
  <c r="C274" i="100"/>
  <c r="D274" i="100" s="1"/>
  <c r="C273" i="100"/>
  <c r="D273" i="100" s="1"/>
  <c r="C272" i="100"/>
  <c r="D272" i="100" s="1"/>
  <c r="C271" i="100"/>
  <c r="D271" i="100" s="1"/>
  <c r="C270" i="100"/>
  <c r="D270" i="100" s="1"/>
  <c r="C269" i="100"/>
  <c r="D269" i="100" s="1"/>
  <c r="C268" i="100"/>
  <c r="D268" i="100" s="1"/>
  <c r="C267" i="100"/>
  <c r="D267" i="100" s="1"/>
  <c r="C266" i="100"/>
  <c r="D266" i="100" s="1"/>
  <c r="C265" i="100"/>
  <c r="D265" i="100" s="1"/>
  <c r="C264" i="100"/>
  <c r="D264" i="100" s="1"/>
  <c r="C263" i="100"/>
  <c r="D263" i="100" s="1"/>
  <c r="C262" i="100"/>
  <c r="D262" i="100" s="1"/>
  <c r="C261" i="100"/>
  <c r="D261" i="100" s="1"/>
  <c r="C260" i="100"/>
  <c r="D260" i="100" s="1"/>
  <c r="C259" i="100"/>
  <c r="D259" i="100" s="1"/>
  <c r="C258" i="100"/>
  <c r="D258" i="100" s="1"/>
  <c r="C257" i="100"/>
  <c r="D257" i="100" s="1"/>
  <c r="C256" i="100"/>
  <c r="D256" i="100" s="1"/>
  <c r="C255" i="100"/>
  <c r="D255" i="100" s="1"/>
  <c r="C254" i="100"/>
  <c r="D254" i="100" s="1"/>
  <c r="C253" i="100"/>
  <c r="D253" i="100" s="1"/>
  <c r="C252" i="100"/>
  <c r="D252" i="100" s="1"/>
  <c r="C251" i="100"/>
  <c r="D251" i="100" s="1"/>
  <c r="C250" i="100"/>
  <c r="D250" i="100" s="1"/>
  <c r="C249" i="100"/>
  <c r="C248" i="100"/>
  <c r="D248" i="100" s="1"/>
  <c r="C247" i="100"/>
  <c r="D247" i="100" s="1"/>
  <c r="C246" i="100"/>
  <c r="D246" i="100" s="1"/>
  <c r="C245" i="100"/>
  <c r="D245" i="100" s="1"/>
  <c r="C244" i="100"/>
  <c r="D244" i="100" s="1"/>
  <c r="C243" i="100"/>
  <c r="D243" i="100" s="1"/>
  <c r="C242" i="100"/>
  <c r="D242" i="100" s="1"/>
  <c r="C241" i="100"/>
  <c r="D241" i="100" s="1"/>
  <c r="C240" i="100"/>
  <c r="D240" i="100" s="1"/>
  <c r="C239" i="100"/>
  <c r="D239" i="100" s="1"/>
  <c r="C238" i="100"/>
  <c r="D238" i="100" s="1"/>
  <c r="C237" i="100"/>
  <c r="D237" i="100" s="1"/>
  <c r="C236" i="100"/>
  <c r="D236" i="100" s="1"/>
  <c r="C235" i="100"/>
  <c r="D235" i="100" s="1"/>
  <c r="C234" i="100"/>
  <c r="D234" i="100" s="1"/>
  <c r="C233" i="100"/>
  <c r="D233" i="100" s="1"/>
  <c r="C232" i="100"/>
  <c r="D232" i="100" s="1"/>
  <c r="C231" i="100"/>
  <c r="D231" i="100" s="1"/>
  <c r="C230" i="100"/>
  <c r="D230" i="100" s="1"/>
  <c r="C229" i="100"/>
  <c r="D229" i="100" s="1"/>
  <c r="C228" i="100"/>
  <c r="D228" i="100" s="1"/>
  <c r="C227" i="100"/>
  <c r="D227" i="100" s="1"/>
  <c r="C226" i="100"/>
  <c r="D226" i="100" s="1"/>
  <c r="C225" i="100"/>
  <c r="D225" i="100" s="1"/>
  <c r="C224" i="100"/>
  <c r="D224" i="100" s="1"/>
  <c r="C223" i="100"/>
  <c r="D223" i="100" s="1"/>
  <c r="C222" i="100"/>
  <c r="D222" i="100" s="1"/>
  <c r="D221" i="100"/>
  <c r="D220" i="100"/>
  <c r="D219" i="100"/>
  <c r="D218" i="100"/>
  <c r="D217" i="100"/>
  <c r="D216" i="100"/>
  <c r="D215" i="100"/>
  <c r="D214" i="100"/>
  <c r="C213" i="100"/>
  <c r="D213" i="100" s="1"/>
  <c r="C212" i="100"/>
  <c r="D212" i="100" s="1"/>
  <c r="C211" i="100"/>
  <c r="D211" i="100" s="1"/>
  <c r="C210" i="100"/>
  <c r="D210" i="100" s="1"/>
  <c r="C209" i="100"/>
  <c r="D209" i="100" s="1"/>
  <c r="C208" i="100"/>
  <c r="D208" i="100" s="1"/>
  <c r="C205" i="100"/>
  <c r="D205" i="100" s="1"/>
  <c r="C204" i="100"/>
  <c r="D204" i="100" s="1"/>
  <c r="C203" i="100"/>
  <c r="D203" i="100" s="1"/>
  <c r="C202" i="100"/>
  <c r="D202" i="100" s="1"/>
  <c r="C201" i="100"/>
  <c r="D201" i="100" s="1"/>
  <c r="C200" i="100"/>
  <c r="D200" i="100" s="1"/>
  <c r="C199" i="100"/>
  <c r="D199" i="100" s="1"/>
  <c r="C198" i="100"/>
  <c r="D198" i="100" s="1"/>
  <c r="C197" i="100"/>
  <c r="D197" i="100" s="1"/>
  <c r="C196" i="100"/>
  <c r="D196" i="100" s="1"/>
  <c r="C195" i="100"/>
  <c r="D195" i="100" s="1"/>
  <c r="C194" i="100"/>
  <c r="D194" i="100" s="1"/>
  <c r="C193" i="100"/>
  <c r="D193" i="100" s="1"/>
  <c r="C192" i="100"/>
  <c r="D192" i="100" s="1"/>
  <c r="C191" i="100"/>
  <c r="D191" i="100" s="1"/>
  <c r="C190" i="100"/>
  <c r="D190" i="100" s="1"/>
  <c r="C189" i="100"/>
  <c r="D189" i="100" s="1"/>
  <c r="C188" i="100"/>
  <c r="D188" i="100" s="1"/>
  <c r="C187" i="100"/>
  <c r="D187" i="100" s="1"/>
  <c r="C186" i="100"/>
  <c r="D186" i="100" s="1"/>
  <c r="C185" i="100"/>
  <c r="D185" i="100" s="1"/>
  <c r="C184" i="100"/>
  <c r="D184" i="100" s="1"/>
  <c r="C183" i="100"/>
  <c r="D183" i="100" s="1"/>
  <c r="C182" i="100"/>
  <c r="D182" i="100" s="1"/>
  <c r="C181" i="100"/>
  <c r="D181" i="100" s="1"/>
  <c r="C180" i="100"/>
  <c r="D180" i="100" s="1"/>
  <c r="C179" i="100"/>
  <c r="D179" i="100" s="1"/>
  <c r="C178" i="100"/>
  <c r="D178" i="100" s="1"/>
  <c r="C177" i="100"/>
  <c r="D177" i="100" s="1"/>
  <c r="C176" i="100"/>
  <c r="D176" i="100" s="1"/>
  <c r="C175" i="100"/>
  <c r="D175" i="100" s="1"/>
  <c r="C174" i="100"/>
  <c r="D174" i="100" s="1"/>
  <c r="C173" i="100"/>
  <c r="D173" i="100" s="1"/>
  <c r="C172" i="100"/>
  <c r="D172" i="100" s="1"/>
  <c r="C171" i="100"/>
  <c r="D171" i="100" s="1"/>
  <c r="C170" i="100"/>
  <c r="D170" i="100" s="1"/>
  <c r="C169" i="100"/>
  <c r="D169" i="100" s="1"/>
  <c r="C168" i="100"/>
  <c r="D168" i="100" s="1"/>
  <c r="C167" i="100"/>
  <c r="D167" i="100" s="1"/>
  <c r="C166" i="100"/>
  <c r="D166" i="100" s="1"/>
  <c r="C165" i="100"/>
  <c r="D165" i="100" s="1"/>
  <c r="C164" i="100"/>
  <c r="D164" i="100" s="1"/>
  <c r="C163" i="100"/>
  <c r="D163" i="100" s="1"/>
  <c r="C162" i="100"/>
  <c r="D162" i="100" s="1"/>
  <c r="C161" i="100"/>
  <c r="D161" i="100" s="1"/>
  <c r="C160" i="100"/>
  <c r="D160" i="100" s="1"/>
  <c r="C159" i="100"/>
  <c r="D159" i="100" s="1"/>
  <c r="C158" i="100"/>
  <c r="D158" i="100" s="1"/>
  <c r="C157" i="100"/>
  <c r="D157" i="100" s="1"/>
  <c r="C156" i="100"/>
  <c r="D156" i="100" s="1"/>
  <c r="D155" i="100"/>
  <c r="D154" i="100"/>
  <c r="D153" i="100"/>
  <c r="D152" i="100"/>
  <c r="D151" i="100"/>
  <c r="D150" i="100"/>
  <c r="D149" i="100"/>
  <c r="D148" i="100"/>
  <c r="D147" i="100"/>
  <c r="D146" i="100"/>
  <c r="D145" i="100"/>
  <c r="D144" i="100"/>
  <c r="D143" i="100"/>
  <c r="D142" i="100"/>
  <c r="D141" i="100"/>
  <c r="D140" i="100"/>
  <c r="D139" i="100"/>
  <c r="D138" i="100"/>
  <c r="D137" i="100"/>
  <c r="D136" i="100"/>
  <c r="D135" i="100"/>
  <c r="D134" i="100"/>
  <c r="D133" i="100"/>
  <c r="D132" i="100"/>
  <c r="D131" i="100"/>
  <c r="D130" i="100"/>
  <c r="D129" i="100"/>
  <c r="D128" i="100"/>
  <c r="D127" i="100"/>
  <c r="D126" i="100"/>
  <c r="D125" i="100"/>
  <c r="D124" i="100"/>
  <c r="D123" i="100"/>
  <c r="D122" i="100"/>
  <c r="D121" i="100"/>
  <c r="D120" i="100"/>
  <c r="D119" i="100"/>
  <c r="D118" i="100"/>
  <c r="D117" i="100"/>
  <c r="D116" i="100"/>
  <c r="D115" i="100"/>
  <c r="D114" i="100"/>
  <c r="D113" i="100"/>
  <c r="D112" i="100"/>
  <c r="D111" i="100"/>
  <c r="D110" i="100"/>
  <c r="D109" i="100"/>
  <c r="D108" i="100"/>
  <c r="D107" i="100"/>
  <c r="C106" i="100"/>
  <c r="D106" i="100" s="1"/>
  <c r="D105" i="100"/>
  <c r="D104" i="100"/>
  <c r="C103" i="100"/>
  <c r="D103" i="100" s="1"/>
  <c r="C102" i="100"/>
  <c r="D102" i="100" s="1"/>
  <c r="D101" i="100"/>
  <c r="C100" i="100"/>
  <c r="D100" i="100" s="1"/>
  <c r="C99" i="100"/>
  <c r="D99" i="100" s="1"/>
  <c r="C98" i="100"/>
  <c r="D98" i="100" s="1"/>
  <c r="C97" i="100"/>
  <c r="D97" i="100" s="1"/>
  <c r="C96" i="100"/>
  <c r="D96" i="100" s="1"/>
  <c r="C95" i="100"/>
  <c r="D95" i="100" s="1"/>
  <c r="C94" i="100"/>
  <c r="D94" i="100" s="1"/>
  <c r="C93" i="100"/>
  <c r="D93" i="100" s="1"/>
  <c r="C92" i="100"/>
  <c r="D92" i="100" s="1"/>
  <c r="C91" i="100"/>
  <c r="D91" i="100" s="1"/>
  <c r="C90" i="100"/>
  <c r="D90" i="100" s="1"/>
  <c r="C89" i="100"/>
  <c r="D89" i="100" s="1"/>
  <c r="C88" i="100"/>
  <c r="D88" i="100" s="1"/>
  <c r="C87" i="100"/>
  <c r="D87" i="100" s="1"/>
  <c r="C86" i="100"/>
  <c r="D86" i="100" s="1"/>
  <c r="C85" i="100"/>
  <c r="D85" i="100" s="1"/>
  <c r="C84" i="100"/>
  <c r="D84" i="100" s="1"/>
  <c r="C83" i="100"/>
  <c r="D83" i="100" s="1"/>
  <c r="C82" i="100"/>
  <c r="D82" i="100" s="1"/>
  <c r="C77" i="100"/>
  <c r="D77" i="100" s="1"/>
  <c r="C76" i="100"/>
  <c r="D76" i="100" s="1"/>
  <c r="C75" i="100"/>
  <c r="D75" i="100" s="1"/>
  <c r="C74" i="100"/>
  <c r="D74" i="100" s="1"/>
  <c r="C73" i="100"/>
  <c r="D73" i="100" s="1"/>
  <c r="D72" i="100"/>
  <c r="C71" i="100"/>
  <c r="D71" i="100" s="1"/>
  <c r="C70" i="100"/>
  <c r="D70" i="100" s="1"/>
  <c r="C69" i="100"/>
  <c r="D69" i="100" s="1"/>
  <c r="C68" i="100"/>
  <c r="D68" i="100" s="1"/>
  <c r="C67" i="100"/>
  <c r="D67" i="100" s="1"/>
  <c r="C66" i="100"/>
  <c r="D66" i="100" s="1"/>
  <c r="C65" i="100"/>
  <c r="D65" i="100" s="1"/>
  <c r="C64" i="100"/>
  <c r="D64" i="100" s="1"/>
  <c r="C62" i="100"/>
  <c r="D62" i="100" s="1"/>
  <c r="C61" i="100"/>
  <c r="D61" i="100" s="1"/>
  <c r="D59" i="100"/>
  <c r="C58" i="100"/>
  <c r="D58" i="100" s="1"/>
  <c r="C51" i="100"/>
  <c r="D51" i="100" s="1"/>
  <c r="C50" i="100"/>
  <c r="D50" i="100" s="1"/>
  <c r="C49" i="100"/>
  <c r="D49" i="100" s="1"/>
  <c r="C48" i="100"/>
  <c r="D48" i="100" s="1"/>
  <c r="C47" i="100"/>
  <c r="D47" i="100" s="1"/>
  <c r="C46" i="100"/>
  <c r="D46" i="100" s="1"/>
  <c r="D45" i="100"/>
  <c r="D44" i="100"/>
  <c r="C42" i="100"/>
  <c r="D42" i="100" s="1"/>
  <c r="C41" i="100"/>
  <c r="D41" i="100" s="1"/>
  <c r="C40" i="100"/>
  <c r="D40" i="100" s="1"/>
  <c r="C39" i="100"/>
  <c r="D39" i="100" s="1"/>
  <c r="C38" i="100"/>
  <c r="D38" i="100" s="1"/>
  <c r="C37" i="100"/>
  <c r="D37" i="100" s="1"/>
  <c r="C36" i="100"/>
  <c r="D36" i="100" s="1"/>
  <c r="C35" i="100"/>
  <c r="D35" i="100" s="1"/>
  <c r="C34" i="100"/>
  <c r="D34" i="100" s="1"/>
  <c r="C33" i="100"/>
  <c r="D33" i="100" s="1"/>
  <c r="C32" i="100"/>
  <c r="D32" i="100" s="1"/>
  <c r="C31" i="100"/>
  <c r="D31" i="100" s="1"/>
  <c r="C30" i="100"/>
  <c r="D30" i="100" s="1"/>
  <c r="C29" i="100"/>
  <c r="D29" i="100" s="1"/>
  <c r="C28" i="100"/>
  <c r="D28" i="100" s="1"/>
  <c r="C26" i="100"/>
  <c r="D26" i="100" s="1"/>
  <c r="C25" i="100"/>
  <c r="D25" i="100" s="1"/>
  <c r="C24" i="100"/>
  <c r="D24" i="100" s="1"/>
  <c r="S23" i="100"/>
  <c r="R23" i="100"/>
  <c r="Q23" i="100"/>
  <c r="P23" i="100"/>
  <c r="O23" i="100"/>
  <c r="N23" i="100"/>
  <c r="M23" i="100"/>
  <c r="L23" i="100"/>
  <c r="K23" i="100"/>
  <c r="J23" i="100"/>
  <c r="C23" i="100"/>
  <c r="D23" i="100" s="1"/>
  <c r="S22" i="100"/>
  <c r="R22" i="100"/>
  <c r="Q22" i="100"/>
  <c r="P22" i="100"/>
  <c r="O22" i="100"/>
  <c r="N22" i="100"/>
  <c r="M22" i="100"/>
  <c r="L22" i="100"/>
  <c r="K22" i="100"/>
  <c r="J22" i="100"/>
  <c r="C22" i="100"/>
  <c r="D22" i="100" s="1"/>
  <c r="S21" i="100"/>
  <c r="R21" i="100"/>
  <c r="Q21" i="100"/>
  <c r="P21" i="100"/>
  <c r="O21" i="100"/>
  <c r="N21" i="100"/>
  <c r="M21" i="100"/>
  <c r="L21" i="100"/>
  <c r="K21" i="100"/>
  <c r="J21" i="100"/>
  <c r="C21" i="100"/>
  <c r="D21" i="100" s="1"/>
  <c r="S20" i="100"/>
  <c r="O20" i="100"/>
  <c r="J20" i="100"/>
  <c r="C20" i="100"/>
  <c r="D20" i="100" s="1"/>
  <c r="C19" i="100"/>
  <c r="D19" i="100" s="1"/>
  <c r="C18" i="100"/>
  <c r="D18" i="100" s="1"/>
  <c r="D17" i="100"/>
  <c r="D16" i="100"/>
  <c r="C15" i="100"/>
  <c r="D15" i="100" s="1"/>
  <c r="AI14" i="100"/>
  <c r="AH14" i="100"/>
  <c r="AG14" i="100"/>
  <c r="AF14" i="100"/>
  <c r="AE14" i="100"/>
  <c r="AD14" i="100"/>
  <c r="AC14" i="100"/>
  <c r="AB14" i="100"/>
  <c r="AA14" i="100"/>
  <c r="Z14" i="100"/>
  <c r="Y14" i="100"/>
  <c r="X14" i="100"/>
  <c r="W14" i="100"/>
  <c r="V14" i="100"/>
  <c r="U14" i="100"/>
  <c r="T14" i="100"/>
  <c r="S14" i="100"/>
  <c r="R14" i="100"/>
  <c r="Q14" i="100"/>
  <c r="P14" i="100"/>
  <c r="O14" i="100"/>
  <c r="N14" i="100"/>
  <c r="M14" i="100"/>
  <c r="L14" i="100"/>
  <c r="K14" i="100"/>
  <c r="J14" i="100"/>
  <c r="C14" i="100"/>
  <c r="D14" i="100" s="1"/>
  <c r="AI13" i="100"/>
  <c r="AH13" i="100"/>
  <c r="AG13" i="100"/>
  <c r="AF13" i="100"/>
  <c r="AE13" i="100"/>
  <c r="AD13" i="100"/>
  <c r="AC13" i="100"/>
  <c r="AB13" i="100"/>
  <c r="AA13" i="100"/>
  <c r="Z13" i="100"/>
  <c r="Y13" i="100"/>
  <c r="X13" i="100"/>
  <c r="W13" i="100"/>
  <c r="V13" i="100"/>
  <c r="U13" i="100"/>
  <c r="T13" i="100"/>
  <c r="S13" i="100"/>
  <c r="R13" i="100"/>
  <c r="Q13" i="100"/>
  <c r="P13" i="100"/>
  <c r="O13" i="100"/>
  <c r="N13" i="100"/>
  <c r="M13" i="100"/>
  <c r="L13" i="100"/>
  <c r="K13" i="100"/>
  <c r="J13" i="100"/>
  <c r="C13" i="100"/>
  <c r="D13" i="100" s="1"/>
  <c r="AI12" i="100"/>
  <c r="AH12" i="100"/>
  <c r="AG12" i="100"/>
  <c r="AF12" i="100"/>
  <c r="AE12" i="100"/>
  <c r="AD12" i="100"/>
  <c r="AC12" i="100"/>
  <c r="AB12" i="100"/>
  <c r="AA12" i="100"/>
  <c r="Z12" i="100"/>
  <c r="Y12" i="100"/>
  <c r="X12" i="100"/>
  <c r="W12" i="100"/>
  <c r="V12" i="100"/>
  <c r="U12" i="100"/>
  <c r="T12" i="100"/>
  <c r="S12" i="100"/>
  <c r="R12" i="100"/>
  <c r="Q12" i="100"/>
  <c r="P12" i="100"/>
  <c r="O12" i="100"/>
  <c r="N12" i="100"/>
  <c r="M12" i="100"/>
  <c r="L12" i="100"/>
  <c r="K12" i="100"/>
  <c r="J12" i="100"/>
  <c r="C12" i="100"/>
  <c r="D12" i="100" s="1"/>
  <c r="AI11" i="100"/>
  <c r="AH11" i="100"/>
  <c r="AG11" i="100"/>
  <c r="AF11" i="100"/>
  <c r="AE11" i="100"/>
  <c r="AD11" i="100"/>
  <c r="AC11" i="100"/>
  <c r="AB11" i="100"/>
  <c r="AA11" i="100"/>
  <c r="Z11" i="100"/>
  <c r="Y11" i="100"/>
  <c r="X11" i="100"/>
  <c r="W11" i="100"/>
  <c r="V11" i="100"/>
  <c r="U11" i="100"/>
  <c r="T11" i="100"/>
  <c r="S11" i="100"/>
  <c r="R11" i="100"/>
  <c r="Q11" i="100"/>
  <c r="P11" i="100"/>
  <c r="O11" i="100"/>
  <c r="N11" i="100"/>
  <c r="M11" i="100"/>
  <c r="L11" i="100"/>
  <c r="K11" i="100"/>
  <c r="J11" i="100"/>
  <c r="C11" i="100"/>
  <c r="D11" i="100" s="1"/>
  <c r="AI10" i="100"/>
  <c r="AH10" i="100"/>
  <c r="AG10" i="100"/>
  <c r="AF10" i="100"/>
  <c r="AE10" i="100"/>
  <c r="AD10" i="100"/>
  <c r="AC10" i="100"/>
  <c r="AB10" i="100"/>
  <c r="AA10" i="100"/>
  <c r="Z10" i="100"/>
  <c r="Y10" i="100"/>
  <c r="X10" i="100"/>
  <c r="W10" i="100"/>
  <c r="V10" i="100"/>
  <c r="U10" i="100"/>
  <c r="T10" i="100"/>
  <c r="S10" i="100"/>
  <c r="R10" i="100"/>
  <c r="Q10" i="100"/>
  <c r="P10" i="100"/>
  <c r="O10" i="100"/>
  <c r="N10" i="100"/>
  <c r="M10" i="100"/>
  <c r="L10" i="100"/>
  <c r="K10" i="100"/>
  <c r="J10" i="100"/>
  <c r="C10" i="100"/>
  <c r="D10" i="100" s="1"/>
  <c r="C9" i="100"/>
  <c r="D9" i="100" s="1"/>
  <c r="C8" i="100"/>
  <c r="D8" i="100" s="1"/>
  <c r="AI7" i="100"/>
  <c r="AH7" i="100"/>
  <c r="AG7" i="100"/>
  <c r="AF7" i="100"/>
  <c r="AE7" i="100"/>
  <c r="AD7" i="100"/>
  <c r="AC7" i="100"/>
  <c r="AB7" i="100"/>
  <c r="AA7" i="100"/>
  <c r="Z7" i="100"/>
  <c r="Y7" i="100"/>
  <c r="X7" i="100"/>
  <c r="W7" i="100"/>
  <c r="V7" i="100"/>
  <c r="U7" i="100"/>
  <c r="T7" i="100"/>
  <c r="S7" i="100"/>
  <c r="R7" i="100"/>
  <c r="Q7" i="100"/>
  <c r="P7" i="100"/>
  <c r="O7" i="100"/>
  <c r="N7" i="100"/>
  <c r="M7" i="100"/>
  <c r="L7" i="100"/>
  <c r="K7" i="100"/>
  <c r="J7" i="100"/>
  <c r="C7" i="100"/>
  <c r="D7" i="100" s="1"/>
  <c r="AI6" i="100"/>
  <c r="AH6" i="100"/>
  <c r="AG6" i="100"/>
  <c r="AF6" i="100"/>
  <c r="AE6" i="100"/>
  <c r="AD6" i="100"/>
  <c r="AC6" i="100"/>
  <c r="AB6" i="100"/>
  <c r="AA6" i="100"/>
  <c r="Z6" i="100"/>
  <c r="Y6" i="100"/>
  <c r="X6" i="100"/>
  <c r="W6" i="100"/>
  <c r="V6" i="100"/>
  <c r="U6" i="100"/>
  <c r="T6" i="100"/>
  <c r="S6" i="100"/>
  <c r="R6" i="100"/>
  <c r="Q6" i="100"/>
  <c r="P6" i="100"/>
  <c r="O6" i="100"/>
  <c r="N6" i="100"/>
  <c r="M6" i="100"/>
  <c r="L6" i="100"/>
  <c r="K6" i="100"/>
  <c r="J6" i="100"/>
  <c r="C6" i="100"/>
  <c r="D6" i="100" s="1"/>
  <c r="AI5" i="100"/>
  <c r="J5" i="100"/>
  <c r="C5" i="100"/>
  <c r="D5" i="100" s="1"/>
  <c r="AI4" i="100"/>
  <c r="AH4" i="100"/>
  <c r="AG4" i="100"/>
  <c r="AF4" i="100"/>
  <c r="AE4" i="100"/>
  <c r="AD4" i="100"/>
  <c r="AC4" i="100"/>
  <c r="AB4" i="100"/>
  <c r="AA4" i="100"/>
  <c r="Z4" i="100"/>
  <c r="Y4" i="100"/>
  <c r="X4" i="100"/>
  <c r="W4" i="100"/>
  <c r="V4" i="100"/>
  <c r="U4" i="100"/>
  <c r="T4" i="100"/>
  <c r="S4" i="100"/>
  <c r="R4" i="100"/>
  <c r="Q4" i="100"/>
  <c r="P4" i="100"/>
  <c r="O4" i="100"/>
  <c r="N4" i="100"/>
  <c r="M4" i="100"/>
  <c r="L4" i="100"/>
  <c r="K4" i="100"/>
  <c r="J4" i="100"/>
  <c r="C4" i="100"/>
  <c r="D4" i="100" s="1"/>
  <c r="AI3" i="100"/>
  <c r="AH3" i="100"/>
  <c r="AG3" i="100"/>
  <c r="AF3" i="100"/>
  <c r="AE3" i="100"/>
  <c r="AD3" i="100"/>
  <c r="AC3" i="100"/>
  <c r="AB3" i="100"/>
  <c r="AA3" i="100"/>
  <c r="Z3" i="100"/>
  <c r="Y3" i="100"/>
  <c r="X3" i="100"/>
  <c r="W3" i="100"/>
  <c r="V3" i="100"/>
  <c r="U3" i="100"/>
  <c r="T3" i="100"/>
  <c r="S3" i="100"/>
  <c r="R3" i="100"/>
  <c r="Q3" i="100"/>
  <c r="P3" i="100"/>
  <c r="O3" i="100"/>
  <c r="N3" i="100"/>
  <c r="M3" i="100"/>
  <c r="L3" i="100"/>
  <c r="K3" i="100"/>
  <c r="J3" i="100"/>
  <c r="C3" i="100"/>
  <c r="D3" i="100" s="1"/>
  <c r="C2" i="100"/>
  <c r="D2" i="100" s="1"/>
  <c r="C297" i="100"/>
  <c r="D297" i="100" s="1"/>
  <c r="C207" i="100"/>
  <c r="D207" i="100" s="1"/>
  <c r="R20" i="100"/>
  <c r="Q20" i="100"/>
  <c r="P20" i="100"/>
  <c r="N20" i="100"/>
  <c r="M20" i="100"/>
  <c r="L20" i="100"/>
  <c r="K20" i="100"/>
  <c r="C27" i="100"/>
  <c r="D27" i="100" s="1"/>
  <c r="C60" i="100" l="1"/>
  <c r="D60" i="100" s="1"/>
  <c r="C78" i="100"/>
  <c r="D78" i="100" s="1"/>
  <c r="C79" i="100"/>
  <c r="D79" i="100" s="1"/>
  <c r="L5" i="100"/>
  <c r="K5" i="100"/>
  <c r="C299" i="100"/>
  <c r="D299" i="100" s="1"/>
  <c r="C43" i="100"/>
  <c r="D43" i="100" s="1"/>
  <c r="M5" i="100" l="1"/>
  <c r="N5" i="100" l="1"/>
  <c r="O5" i="100" l="1"/>
  <c r="P5" i="100" l="1"/>
  <c r="Q5" i="100" l="1"/>
  <c r="R5" i="100" l="1"/>
  <c r="S5" i="100" l="1"/>
  <c r="T5" i="100" l="1"/>
  <c r="U5" i="100" l="1"/>
  <c r="V5" i="100" l="1"/>
  <c r="W5" i="100" l="1"/>
  <c r="X5" i="100" l="1"/>
  <c r="Y5" i="100" l="1"/>
  <c r="Z5" i="100" l="1"/>
  <c r="AA5" i="100" l="1"/>
  <c r="AB5" i="100" l="1"/>
  <c r="AC5" i="100" l="1"/>
  <c r="AD5" i="100" l="1"/>
  <c r="AE5" i="100" l="1"/>
  <c r="AF5" i="100" l="1"/>
  <c r="AH5" i="100" l="1"/>
  <c r="AG5" i="100"/>
  <c r="C298" i="100" l="1"/>
  <c r="D298" i="100" s="1"/>
  <c r="C295" i="100"/>
  <c r="D295" i="100" s="1"/>
  <c r="C296" i="100"/>
  <c r="D296" i="100" s="1"/>
</calcChain>
</file>

<file path=xl/sharedStrings.xml><?xml version="1.0" encoding="utf-8"?>
<sst xmlns="http://schemas.openxmlformats.org/spreadsheetml/2006/main" count="888" uniqueCount="531">
  <si>
    <t>Describe any ancillary equipment which may utilize fuel when the facility is off-line and describe who is responsible for the ancillary gas usage costs.  Indicate the maximum ancillary volumes below .</t>
  </si>
  <si>
    <t>Secondary Fuel Supply</t>
  </si>
  <si>
    <t>Notes to Gas Supply:</t>
  </si>
  <si>
    <t>Natural Gas Pressure</t>
  </si>
  <si>
    <t>Natural Gas Quantities</t>
  </si>
  <si>
    <t>Annual Expected Forced Outage Rate (%):</t>
  </si>
  <si>
    <t>Expected Average Annual Maintenance Requirements (days/year):</t>
  </si>
  <si>
    <t>Capacity (MW)</t>
  </si>
  <si>
    <t>Heat Rate (Btu/kWh)</t>
  </si>
  <si>
    <t>Unit Loading</t>
  </si>
  <si>
    <t>25% of base capacity</t>
  </si>
  <si>
    <t>50% of base capacity</t>
  </si>
  <si>
    <t>75% of base capacity</t>
  </si>
  <si>
    <t>100% of base capacity</t>
  </si>
  <si>
    <t>100% of base capacity, plus 100% of supplemental capacity</t>
  </si>
  <si>
    <t xml:space="preserve">         (latitude, longitude):</t>
  </si>
  <si>
    <r>
      <t>°</t>
    </r>
    <r>
      <rPr>
        <sz val="10.8"/>
        <color indexed="8"/>
        <rFont val="Arial"/>
        <family val="2"/>
      </rPr>
      <t>N</t>
    </r>
  </si>
  <si>
    <t>°W</t>
  </si>
  <si>
    <t>*  Unless noted otherwise, kW, kWh, MW, MWh refer to AC power and energy.</t>
  </si>
  <si>
    <t>Commercial Operating Year</t>
  </si>
  <si>
    <t>Alternate Contact:</t>
  </si>
  <si>
    <t>Bidder Contact:</t>
  </si>
  <si>
    <t>7)</t>
  </si>
  <si>
    <t>10)</t>
  </si>
  <si>
    <r>
      <t xml:space="preserve">Project / Facility Name: </t>
    </r>
    <r>
      <rPr>
        <sz val="12"/>
        <rFont val="Arial"/>
        <family val="2"/>
      </rPr>
      <t xml:space="preserve"> </t>
    </r>
  </si>
  <si>
    <t>Name:</t>
  </si>
  <si>
    <t>Company:</t>
  </si>
  <si>
    <t>Address:</t>
  </si>
  <si>
    <t xml:space="preserve">Phone / Fax: </t>
  </si>
  <si>
    <t>email:</t>
  </si>
  <si>
    <t>1)</t>
  </si>
  <si>
    <t>2)</t>
  </si>
  <si>
    <t>3)</t>
  </si>
  <si>
    <t>4)</t>
  </si>
  <si>
    <t>5)</t>
  </si>
  <si>
    <t>6)</t>
  </si>
  <si>
    <t>8)</t>
  </si>
  <si>
    <t>9)</t>
  </si>
  <si>
    <t>Submitted by:</t>
  </si>
  <si>
    <t>(exact legal name of firm)</t>
  </si>
  <si>
    <t>Bidder:</t>
  </si>
  <si>
    <t>(if different than above)</t>
  </si>
  <si>
    <t>Title:</t>
  </si>
  <si>
    <t>Date Signed:</t>
  </si>
  <si>
    <t>Project Name</t>
  </si>
  <si>
    <t xml:space="preserve"> </t>
  </si>
  <si>
    <t>(decimal format; accurate to three (3) decimal places)</t>
  </si>
  <si>
    <t>(psig)</t>
  </si>
  <si>
    <t>Summer</t>
  </si>
  <si>
    <t>Winter</t>
  </si>
  <si>
    <t>Project Location (city, county, state):</t>
  </si>
  <si>
    <t>Capacity Price ($/kW-mo)</t>
  </si>
  <si>
    <t>Turbine Start Price
($/turbine start)</t>
  </si>
  <si>
    <t>Notes to Pricing:</t>
  </si>
  <si>
    <t>Notes to Heat Rates:</t>
  </si>
  <si>
    <t>Lowest stable operating point</t>
  </si>
  <si>
    <t>Lowest stable operating point on AGC</t>
  </si>
  <si>
    <t>Outages:</t>
  </si>
  <si>
    <r>
      <t>Start Times</t>
    </r>
    <r>
      <rPr>
        <sz val="12"/>
        <rFont val="Arial"/>
        <family val="2"/>
      </rPr>
      <t xml:space="preserve"> (time to start unit, sync to grid, and reach minimum load):</t>
    </r>
  </si>
  <si>
    <r>
      <t>Minimum Down Time</t>
    </r>
    <r>
      <rPr>
        <sz val="12"/>
        <rFont val="Arial"/>
        <family val="2"/>
      </rPr>
      <t xml:space="preserve"> (min. time generator must be off-line before restarting) (minutes):</t>
    </r>
  </si>
  <si>
    <r>
      <t>Minimum Up Time</t>
    </r>
    <r>
      <rPr>
        <sz val="12"/>
        <rFont val="Arial"/>
        <family val="2"/>
      </rPr>
      <t xml:space="preserve"> (min. time between generator breaker close and re-open) (minutes):</t>
    </r>
  </si>
  <si>
    <t>(e.g., enter "2" for a 2x1 combined cycle)</t>
  </si>
  <si>
    <t>Number of turbines subject to Start Price for a complete facility start:</t>
  </si>
  <si>
    <t>Notes to Facility Performance:</t>
  </si>
  <si>
    <t>Maximum load achievable in
10 minutes (% of full load):</t>
  </si>
  <si>
    <t>Proposed secondary fuel, on-site storage volume (gallon)</t>
  </si>
  <si>
    <t>Maximum Daily Consumption for Electrical Generation (MMBtu/day)</t>
  </si>
  <si>
    <t>Maximum Hourly Consumption for Electrical Generation (MMBtu/hour)</t>
  </si>
  <si>
    <t>Maximum Daily Consumption for Ancillaries (MMBtu/day)</t>
  </si>
  <si>
    <t>Maximum Hourly Consumption for Ancillaries (MMBtu/hour)</t>
  </si>
  <si>
    <t>Indicate the maximum daily and hourly gas consumption at the proposed plant.</t>
  </si>
  <si>
    <t>Maximum pressure required at gas interconnection point:</t>
  </si>
  <si>
    <t>Minimum pressure required at plant burner tip:</t>
  </si>
  <si>
    <t>Minimum pressure required at gas interconnection point:</t>
  </si>
  <si>
    <t>Estimated, Net Capability run hours on secondary fuel (hours)</t>
  </si>
  <si>
    <t>Natural Gas Supply</t>
  </si>
  <si>
    <r>
      <t xml:space="preserve">Gas delivery pressure </t>
    </r>
    <r>
      <rPr>
        <b/>
        <sz val="12"/>
        <rFont val="Arial"/>
        <family val="2"/>
      </rPr>
      <t>guaranteed</t>
    </r>
    <r>
      <rPr>
        <sz val="12"/>
        <rFont val="Arial"/>
        <family val="2"/>
      </rPr>
      <t xml:space="preserve"> by the interconnecting pipeline at the fuel delivery point:</t>
    </r>
  </si>
  <si>
    <t>Notes to Energy Storage Projects:</t>
  </si>
  <si>
    <t>If secondary, on-site fuel storage is proposed, describe the fuel type, including quality specifications, quantity, maximum number of full-load run hours on secondary fuel, and levelized Capacity Price reduction for the same project with no backup fuel capability.</t>
  </si>
  <si>
    <t>Maximum load achievable in
30 minutes (% of full load):</t>
  </si>
  <si>
    <t>a_company_name</t>
  </si>
  <si>
    <t>a_address</t>
  </si>
  <si>
    <t>a_city</t>
  </si>
  <si>
    <t>a_state</t>
  </si>
  <si>
    <t>a_zip</t>
  </si>
  <si>
    <t>a_company_rep_name</t>
  </si>
  <si>
    <t>a_signature</t>
  </si>
  <si>
    <t>a_email</t>
  </si>
  <si>
    <t>a_phone</t>
  </si>
  <si>
    <t>a_fax</t>
  </si>
  <si>
    <t>a_project_name</t>
  </si>
  <si>
    <t>a_resource_type</t>
  </si>
  <si>
    <t>a_nameplate</t>
  </si>
  <si>
    <t>a_heatrate</t>
  </si>
  <si>
    <t>a_capfactor</t>
  </si>
  <si>
    <t>a_annual_energy</t>
  </si>
  <si>
    <t>a_project_location</t>
  </si>
  <si>
    <t>a_proposed_COD</t>
  </si>
  <si>
    <t>a_contract_term</t>
  </si>
  <si>
    <t>a_notes</t>
  </si>
  <si>
    <t>A_NOIR</t>
  </si>
  <si>
    <t>sheet</t>
  </si>
  <si>
    <t>key</t>
  </si>
  <si>
    <t>value</t>
  </si>
  <si>
    <t>B_BidCert</t>
  </si>
  <si>
    <t>b_submitby</t>
  </si>
  <si>
    <t>b_bidder</t>
  </si>
  <si>
    <t>b_bidder_sig</t>
  </si>
  <si>
    <t>b_officer_name</t>
  </si>
  <si>
    <t>b_officer_title</t>
  </si>
  <si>
    <t>c_project_name</t>
  </si>
  <si>
    <t>c_project_loc</t>
  </si>
  <si>
    <t>c_latitude</t>
  </si>
  <si>
    <t>c_longitude</t>
  </si>
  <si>
    <t>c_bidder_name</t>
  </si>
  <si>
    <t>c_bidder_company</t>
  </si>
  <si>
    <t>c_bidder_phonefax</t>
  </si>
  <si>
    <t>c_bidder_email</t>
  </si>
  <si>
    <t>c_alternate_name</t>
  </si>
  <si>
    <t>c_alternate_company</t>
  </si>
  <si>
    <t>c_alternate_phonefax</t>
  </si>
  <si>
    <t>c_alternate_email</t>
  </si>
  <si>
    <t>c_nameplate</t>
  </si>
  <si>
    <t>c_nameplate_dc</t>
  </si>
  <si>
    <t>c_gentype</t>
  </si>
  <si>
    <t>c_sale_from_utility_sys</t>
  </si>
  <si>
    <t>c_sale_from_greenfield</t>
  </si>
  <si>
    <t>c_sale_from_existing</t>
  </si>
  <si>
    <t>c_sale_from_mod_of_existing</t>
  </si>
  <si>
    <t>c_other_descr</t>
  </si>
  <si>
    <t>c_is_storage</t>
  </si>
  <si>
    <t>c_gen_tech_descr</t>
  </si>
  <si>
    <t>c_firstyear_gen</t>
  </si>
  <si>
    <t>c_firstyear_capfactor</t>
  </si>
  <si>
    <t>c_proposed_COD</t>
  </si>
  <si>
    <t>c_proposed_term</t>
  </si>
  <si>
    <t>c_pod_desc</t>
  </si>
  <si>
    <t>c_pod_system</t>
  </si>
  <si>
    <t>c_qf</t>
  </si>
  <si>
    <t>c_exemp_wholesaler</t>
  </si>
  <si>
    <t>c_comm_based_proj</t>
  </si>
  <si>
    <t>c_est_useful_life</t>
  </si>
  <si>
    <t>c_util_retail_svc</t>
  </si>
  <si>
    <t>C_CoverSht</t>
  </si>
  <si>
    <t>c_bidder_address</t>
  </si>
  <si>
    <t>c_alternate_address</t>
  </si>
  <si>
    <t>D2_InterconnectCost</t>
  </si>
  <si>
    <t>d2_lgip_ident</t>
  </si>
  <si>
    <t>d2_gen_interconnect_facilities</t>
  </si>
  <si>
    <t>d2_pscoown_genfunded</t>
  </si>
  <si>
    <t>d2_3rdparty_trans_provider</t>
  </si>
  <si>
    <t>d2_oatt_sched1</t>
  </si>
  <si>
    <t>d2_oatt_sched2</t>
  </si>
  <si>
    <t>d2_oatt_sched7</t>
  </si>
  <si>
    <t>d2_lgip_ident_not_inc_d1</t>
  </si>
  <si>
    <t>d2_gen_interconnect_facilities_not_inc_d1</t>
  </si>
  <si>
    <t>d2_network_upgrades</t>
  </si>
  <si>
    <t>d2_wheeling_loss</t>
  </si>
  <si>
    <t>E_Milestones</t>
  </si>
  <si>
    <t>e_construction_contracts</t>
  </si>
  <si>
    <t>e_interconnect_agreement</t>
  </si>
  <si>
    <t>e_finance_close</t>
  </si>
  <si>
    <t>e_foundation_laid</t>
  </si>
  <si>
    <t>e_gen_delivered</t>
  </si>
  <si>
    <t>e_fuel_transport</t>
  </si>
  <si>
    <t>e_interconnect_constructed</t>
  </si>
  <si>
    <t>e_testing</t>
  </si>
  <si>
    <t>e_rec_accredidation</t>
  </si>
  <si>
    <t>e_commercial_operation</t>
  </si>
  <si>
    <t>F_TechDesc</t>
  </si>
  <si>
    <t>f_tech_notes</t>
  </si>
  <si>
    <t>f_tech_manufacturer</t>
  </si>
  <si>
    <t>f_plant_availability</t>
  </si>
  <si>
    <t>f_techst_wateruse</t>
  </si>
  <si>
    <t>fr_techr_landarea</t>
  </si>
  <si>
    <t>f1r_techpv_model</t>
  </si>
  <si>
    <t>f1r_techpv_material</t>
  </si>
  <si>
    <t>f1r_num_modules</t>
  </si>
  <si>
    <t>f1r_num_modules_per_string</t>
  </si>
  <si>
    <t>f1r_num_strings_in_parallel</t>
  </si>
  <si>
    <t>f1r_surface_area</t>
  </si>
  <si>
    <t>f1r_techpv_inverter_manufact</t>
  </si>
  <si>
    <t>f1r_techpv_inverter_model</t>
  </si>
  <si>
    <t>f1r_techpv_total_inverters</t>
  </si>
  <si>
    <t>f1r_techpv_orient_az</t>
  </si>
  <si>
    <t>f1r_techpv_orient_el</t>
  </si>
  <si>
    <t>f1r_techpv_tracking</t>
  </si>
  <si>
    <t>f1r_techpv_gcr</t>
  </si>
  <si>
    <t>f2r_techst_material</t>
  </si>
  <si>
    <t>f2r_techst_aperturearea</t>
  </si>
  <si>
    <t>f2r_techst_recv_manufacturermodel</t>
  </si>
  <si>
    <t>f2r_techst_heatxferfluid</t>
  </si>
  <si>
    <t>f2r_techst_thermaloutput</t>
  </si>
  <si>
    <t>f2r_techst_solarmultiple</t>
  </si>
  <si>
    <t>f2r_techst_est_collection_eff</t>
  </si>
  <si>
    <t>f2r_techst_annual_gas_burn</t>
  </si>
  <si>
    <t>f2r_techst_peak_winter_load</t>
  </si>
  <si>
    <t>f2r_techst_working_fluid</t>
  </si>
  <si>
    <t>f2r_techst_turbine_manufacturermodel</t>
  </si>
  <si>
    <t>f2r_techst_nameplate</t>
  </si>
  <si>
    <t>f2r_techst_coolingtype</t>
  </si>
  <si>
    <t>f2r_techst_wetcool_aepreduce</t>
  </si>
  <si>
    <t>f2r_techst_wetcool_peakreduce</t>
  </si>
  <si>
    <t>f2r_techst_net_efficiency</t>
  </si>
  <si>
    <t>f2r_techst_annual_maintainance</t>
  </si>
  <si>
    <t>f3r_techwind_model</t>
  </si>
  <si>
    <t>f3r_techwind_turbinenameplate</t>
  </si>
  <si>
    <t>f3r_techwind_rotordiameter</t>
  </si>
  <si>
    <t>f3r_techwind_hubheight</t>
  </si>
  <si>
    <t>f3r_techwind_optemp_normal</t>
  </si>
  <si>
    <t>f3r_techwind_optemp_cold</t>
  </si>
  <si>
    <t>f3r_techwind_coldpackagecost</t>
  </si>
  <si>
    <t>f3r_techwind_numturbines</t>
  </si>
  <si>
    <t>f4r_bmass_max_fuelusagerate</t>
  </si>
  <si>
    <t>f4r_bmass_annual_fuelusagerate</t>
  </si>
  <si>
    <t>f4r_bmass_energydensity</t>
  </si>
  <si>
    <t>f4r_bmass_pctmoisture</t>
  </si>
  <si>
    <t>f4r_bmass_pctsulfur</t>
  </si>
  <si>
    <t>f4r_bmass_pctash</t>
  </si>
  <si>
    <t>f4r_bmass_fuelstorage</t>
  </si>
  <si>
    <t>f4r_bmass_fuelcostsrc</t>
  </si>
  <si>
    <t>f4r_bmass_fuelcostdelivery</t>
  </si>
  <si>
    <t>f4r_bmass_fuelprocessing</t>
  </si>
  <si>
    <t>f4r_bmass_annual_efor</t>
  </si>
  <si>
    <t>f4r_bmass_annual_maintenance</t>
  </si>
  <si>
    <t>f4r_bmass_low_op_point_man</t>
  </si>
  <si>
    <t>f4r_bmass_high_op_point_man</t>
  </si>
  <si>
    <t>f4r_bmass_normal_rampup_man</t>
  </si>
  <si>
    <t>f4r_bmass_normal_rampdown_man</t>
  </si>
  <si>
    <t>f4r_bmass_emerg_rampup_man</t>
  </si>
  <si>
    <t>f4r_bmass_emerg_rampdown_man</t>
  </si>
  <si>
    <t>f4r_bmass_low_op_point_agc</t>
  </si>
  <si>
    <t>f4r_bmass_high_op_point_agc</t>
  </si>
  <si>
    <t>f4r_bmass_normal_rampup_agc</t>
  </si>
  <si>
    <t>f4r_bmass_normal_rampdown_agc</t>
  </si>
  <si>
    <t>f4r_bmass_t6hrs_start</t>
  </si>
  <si>
    <t>f4r_bmass_t8hrs_start</t>
  </si>
  <si>
    <t>f4r_bmass_t12hrs_start</t>
  </si>
  <si>
    <t>f4r_bmass_t3days_start</t>
  </si>
  <si>
    <t>f4r_bmass_max_load_10mins</t>
  </si>
  <si>
    <t>f4r_bmass_minup</t>
  </si>
  <si>
    <t>f4r_bmass_mindown</t>
  </si>
  <si>
    <t>f6_aep_yr1</t>
  </si>
  <si>
    <t>f6_aep_yr2</t>
  </si>
  <si>
    <t>f6_aep_yr3</t>
  </si>
  <si>
    <t>f6_aep_yr4</t>
  </si>
  <si>
    <t>f6_yr1</t>
  </si>
  <si>
    <t>f6_yr2</t>
  </si>
  <si>
    <t>f6_yr3</t>
  </si>
  <si>
    <t>f6_yr4</t>
  </si>
  <si>
    <t>f7_method1</t>
  </si>
  <si>
    <t>f7_pct_instcost</t>
  </si>
  <si>
    <t>f7_method2</t>
  </si>
  <si>
    <t>f7_qual_as_clean</t>
  </si>
  <si>
    <t>G_NatGas</t>
  </si>
  <si>
    <t>g_tolling_or_not</t>
  </si>
  <si>
    <t>g_gas_interconnection</t>
  </si>
  <si>
    <t>g_gas_interconnection_costs</t>
  </si>
  <si>
    <t>g_capcost_estimate_sensitivity</t>
  </si>
  <si>
    <t>g_min_press</t>
  </si>
  <si>
    <t>g_max_press</t>
  </si>
  <si>
    <t>g_min_press_burner</t>
  </si>
  <si>
    <t>g_press_guaranteed</t>
  </si>
  <si>
    <t>g_max_daily_s</t>
  </si>
  <si>
    <t>g_max_daily_w</t>
  </si>
  <si>
    <t>g_max_hourly_s</t>
  </si>
  <si>
    <t>g_max_hourly_w</t>
  </si>
  <si>
    <t>g_ancillary_eqpt_desc</t>
  </si>
  <si>
    <t>g_max_daily_ancillary_s</t>
  </si>
  <si>
    <t>g_max_daily_ancillary_w</t>
  </si>
  <si>
    <t>g_max_hourly_ancillary_s</t>
  </si>
  <si>
    <t>g_max_hourly_ancillary_w</t>
  </si>
  <si>
    <t>g_cointerstate_is_unacceptable</t>
  </si>
  <si>
    <t>g_wyinterstate_is_unacceptable</t>
  </si>
  <si>
    <t>g_pscogas_is_unacceptable</t>
  </si>
  <si>
    <t>g_secondary_fuel_supply</t>
  </si>
  <si>
    <t>g_secondary_volume</t>
  </si>
  <si>
    <t>g_secondary_capabilitytime</t>
  </si>
  <si>
    <t>g_notes_to_gassupply</t>
  </si>
  <si>
    <t>H_Emissions</t>
  </si>
  <si>
    <t>h_sox_1_full</t>
  </si>
  <si>
    <t>h_sox_1_supp</t>
  </si>
  <si>
    <t>h_nox_1_full</t>
  </si>
  <si>
    <t>h_nox_1_supp</t>
  </si>
  <si>
    <t>h_co2_1_full</t>
  </si>
  <si>
    <t>h_co2_1_supp</t>
  </si>
  <si>
    <t>h_co_1_full</t>
  </si>
  <si>
    <t>h_co_1_supp</t>
  </si>
  <si>
    <t>h_voc_1_full</t>
  </si>
  <si>
    <t>h_voc_1_supp</t>
  </si>
  <si>
    <t>h_pm10_1_full</t>
  </si>
  <si>
    <t>h_pm10_1_supp</t>
  </si>
  <si>
    <t>h_pm25_1_full</t>
  </si>
  <si>
    <t>h_pm25_1_supp</t>
  </si>
  <si>
    <t>h_pb_1_full</t>
  </si>
  <si>
    <t>h_pb_1_supp</t>
  </si>
  <si>
    <t>h_hg_1_full</t>
  </si>
  <si>
    <t>h_hg_1_supp</t>
  </si>
  <si>
    <t>h_1_ratemax_nox</t>
  </si>
  <si>
    <t>h_1_ratemax_co</t>
  </si>
  <si>
    <t>h_1_ann_cf</t>
  </si>
  <si>
    <t>h_sox_2_full</t>
  </si>
  <si>
    <t>h_sox_2_supp</t>
  </si>
  <si>
    <t>h_nox_2_full</t>
  </si>
  <si>
    <t>h_nox_2_supp</t>
  </si>
  <si>
    <t>h_co2_2_full</t>
  </si>
  <si>
    <t>h_co2_2_supp</t>
  </si>
  <si>
    <t>h_co_2_full</t>
  </si>
  <si>
    <t>h_co_2_supp</t>
  </si>
  <si>
    <t>h_voc_2_full</t>
  </si>
  <si>
    <t>h_voc_2_supp</t>
  </si>
  <si>
    <t>h_pm10_2_full</t>
  </si>
  <si>
    <t>h_pm10_2_supp</t>
  </si>
  <si>
    <t>h_pm25_2_full</t>
  </si>
  <si>
    <t>h_pm25_2_supp</t>
  </si>
  <si>
    <t>h_pb_2_full</t>
  </si>
  <si>
    <t>h_pb_2_supp</t>
  </si>
  <si>
    <t>h_hg_2_full</t>
  </si>
  <si>
    <t>h_hg_2_supp</t>
  </si>
  <si>
    <t>h_2_ratemax_nox</t>
  </si>
  <si>
    <t>h_2_ratemax_co</t>
  </si>
  <si>
    <t>h_2_ann_cf</t>
  </si>
  <si>
    <t>h_emission_rates_notes</t>
  </si>
  <si>
    <t>LEC</t>
  </si>
  <si>
    <t>lec_bid</t>
  </si>
  <si>
    <t>lec_allin</t>
  </si>
  <si>
    <t>lec_pct_usefullife</t>
  </si>
  <si>
    <t>D1 Pricing</t>
  </si>
  <si>
    <t>series_type</t>
  </si>
  <si>
    <t>yr01</t>
  </si>
  <si>
    <t>yr02</t>
  </si>
  <si>
    <t>yr03</t>
  </si>
  <si>
    <t>yr04</t>
  </si>
  <si>
    <t>yr05</t>
  </si>
  <si>
    <t>yr06</t>
  </si>
  <si>
    <t>yr07</t>
  </si>
  <si>
    <t>yr08</t>
  </si>
  <si>
    <t>yr09</t>
  </si>
  <si>
    <t>yr10</t>
  </si>
  <si>
    <t>yr11</t>
  </si>
  <si>
    <t>yr12</t>
  </si>
  <si>
    <t>yr13</t>
  </si>
  <si>
    <t>yr14</t>
  </si>
  <si>
    <t>yr15</t>
  </si>
  <si>
    <t>yr16</t>
  </si>
  <si>
    <t>yr17</t>
  </si>
  <si>
    <t>yr18</t>
  </si>
  <si>
    <t>yr19</t>
  </si>
  <si>
    <t>yr20</t>
  </si>
  <si>
    <t>yr21</t>
  </si>
  <si>
    <t>yr22</t>
  </si>
  <si>
    <t>yr23</t>
  </si>
  <si>
    <t>yr24</t>
  </si>
  <si>
    <t>yr25</t>
  </si>
  <si>
    <t>d1_pricing_notes</t>
  </si>
  <si>
    <t>Energy Payment Rate</t>
  </si>
  <si>
    <t>Capacity Price</t>
  </si>
  <si>
    <t>Unit Start Price</t>
  </si>
  <si>
    <t>D1_Pricing</t>
  </si>
  <si>
    <t>d1_notes</t>
  </si>
  <si>
    <t>d1_turbines_completestart</t>
  </si>
  <si>
    <t>d1_net_capability_avg</t>
  </si>
  <si>
    <t>d1_capacity_price_avg</t>
  </si>
  <si>
    <t>d1_available_energy_avg</t>
  </si>
  <si>
    <t>d1_scheduled_maintenance_energy_avg</t>
  </si>
  <si>
    <t>d1_period_energy_avg</t>
  </si>
  <si>
    <t>d1_annual_cap_pmt</t>
  </si>
  <si>
    <t>d1_capacity_availability</t>
  </si>
  <si>
    <t>F1 Contract Capacity</t>
  </si>
  <si>
    <t>base_s</t>
  </si>
  <si>
    <t>supplemental_s</t>
  </si>
  <si>
    <t>base_w</t>
  </si>
  <si>
    <t>supplemental_w</t>
  </si>
  <si>
    <t>net</t>
  </si>
  <si>
    <t>b_date_signed</t>
  </si>
  <si>
    <t>b_rfp_addenda</t>
  </si>
  <si>
    <t>f1d_capacity_notes</t>
  </si>
  <si>
    <t>f2d_perf_max_load_15mins</t>
  </si>
  <si>
    <t>f2d_perf_max_load_30mins</t>
  </si>
  <si>
    <t>f3d_heatrates_lowop_s_cap</t>
  </si>
  <si>
    <t>f3d_heatrates_lowopagc_s_cap</t>
  </si>
  <si>
    <t>f3d_heatrates_25pct_s_cap</t>
  </si>
  <si>
    <t>f3d_heatrates_50pct_s_cap</t>
  </si>
  <si>
    <t>f3d_heatrates_75pct_s_cap</t>
  </si>
  <si>
    <t>f3d_heatrates_100pct_s_cap</t>
  </si>
  <si>
    <t>f3d_heatrates_200pct_s_cap</t>
  </si>
  <si>
    <t>f3d_heatrates_lowop_s_hr</t>
  </si>
  <si>
    <t>f3d_heatrates_lowopagc_s_hr</t>
  </si>
  <si>
    <t>f3d_heatrates_25pct_s_hr</t>
  </si>
  <si>
    <t>f3d_heatrates_50pct_s_hr</t>
  </si>
  <si>
    <t>f3d_heatrates_75pct_s_hr</t>
  </si>
  <si>
    <t>f3d_heatrates_100pct_s_hr</t>
  </si>
  <si>
    <t>f3d_heatrates_200pct_s_hr</t>
  </si>
  <si>
    <t>f3d_heatrates_25pct_w_cap</t>
  </si>
  <si>
    <t>f3d_heatrates_50pct_w_cap</t>
  </si>
  <si>
    <t>f3d_heatrates_75pct_w_cap</t>
  </si>
  <si>
    <t>f3d_heatrates_100pct_w_cap</t>
  </si>
  <si>
    <t>f3d_heatrates_200pct_w_cap</t>
  </si>
  <si>
    <t>f3d_heatrates_lowop_w_hr</t>
  </si>
  <si>
    <t>f3d_heatrates_lowopagc_w_hr</t>
  </si>
  <si>
    <t>f3d_heatrates_25pct_w_hr</t>
  </si>
  <si>
    <t>f3d_heatrates_50pct_w_hr</t>
  </si>
  <si>
    <t>f3d_heatrates_75pct_w_hr</t>
  </si>
  <si>
    <t>f3d_heatrates_100pct_w_hr</t>
  </si>
  <si>
    <t>f3d_heatrates_200pct_w_hr</t>
  </si>
  <si>
    <t>f3d_heatrates_lowop_w_cap</t>
  </si>
  <si>
    <t>f3d_heatrates_lowopagc_w_cap</t>
  </si>
  <si>
    <t>f3d_heatrates_notes</t>
  </si>
  <si>
    <t>F4 HR Degrade</t>
  </si>
  <si>
    <t>Period start</t>
  </si>
  <si>
    <t>pct degrade</t>
  </si>
  <si>
    <t>heat rate</t>
  </si>
  <si>
    <t>Period end</t>
  </si>
  <si>
    <t>f5d_storage_discharge_cap</t>
  </si>
  <si>
    <t>f5d_storage_charge_cap</t>
  </si>
  <si>
    <t>f5d_storage_stored_energy</t>
  </si>
  <si>
    <t>f5d_storage_cycle_eff</t>
  </si>
  <si>
    <t>f5d_storage_max_daily_cycles</t>
  </si>
  <si>
    <t>f5d_storage_est_life</t>
  </si>
  <si>
    <t>f5d_storage_notes</t>
  </si>
  <si>
    <t>g_d1reduce_nobackup</t>
  </si>
  <si>
    <t>h_planned_energy</t>
  </si>
  <si>
    <t>lec_LCC</t>
  </si>
  <si>
    <t>lec_secfuel</t>
  </si>
  <si>
    <t>c_stor_thermal</t>
  </si>
  <si>
    <t>c_stor_other_stor</t>
  </si>
  <si>
    <t>c_stor_other_stor_desc</t>
  </si>
  <si>
    <t>c_stor_fuel_bkup</t>
  </si>
  <si>
    <t>c_stor_other_firm</t>
  </si>
  <si>
    <t>c_stor_other_firm_desc</t>
  </si>
  <si>
    <t>c_pct_guaranteed_summerpk</t>
  </si>
  <si>
    <t>f5sd_storage_material</t>
  </si>
  <si>
    <t>d1_rate_base</t>
  </si>
  <si>
    <t>d1_rate_base_term</t>
  </si>
  <si>
    <r>
      <t>The</t>
    </r>
    <r>
      <rPr>
        <b/>
        <sz val="12"/>
        <rFont val="Arial"/>
        <family val="2"/>
      </rPr>
      <t xml:space="preserve"> </t>
    </r>
    <r>
      <rPr>
        <sz val="12"/>
        <rFont val="Arial"/>
        <family val="2"/>
      </rPr>
      <t>bidder</t>
    </r>
    <r>
      <rPr>
        <b/>
        <sz val="12"/>
        <rFont val="Arial"/>
        <family val="2"/>
      </rPr>
      <t xml:space="preserve"> </t>
    </r>
    <r>
      <rPr>
        <sz val="12"/>
        <rFont val="Arial"/>
        <family val="2"/>
      </rPr>
      <t xml:space="preserve">hereby certifies that all of the statements and representations made in this proposal are true to the best of the bidder's knowledge and belief.   
</t>
    </r>
  </si>
  <si>
    <t>Technology:</t>
  </si>
  <si>
    <t>Type (Please select):</t>
  </si>
  <si>
    <t>Other (describe):</t>
  </si>
  <si>
    <t>Proposed Commercial Operation Date:</t>
  </si>
  <si>
    <t>Point of Delivery Description:</t>
  </si>
  <si>
    <t>Point of Delivery is on the:</t>
  </si>
  <si>
    <t>Utility Providing Retail Service at Proposed Location:</t>
  </si>
  <si>
    <t>Price</t>
  </si>
  <si>
    <t>Generator Interconnection Request Information</t>
  </si>
  <si>
    <t>SPP GIA Number</t>
  </si>
  <si>
    <t>MW Requested</t>
  </si>
  <si>
    <t>Point of Interconnection</t>
  </si>
  <si>
    <t>Point of Interconnection Voltage</t>
  </si>
  <si>
    <t>Location of Point of interconnection  (Section(s), Township(s) and Range(s))</t>
  </si>
  <si>
    <t>Interconnection Transmission Owner</t>
  </si>
  <si>
    <t>State/County</t>
  </si>
  <si>
    <t>Interconnection Service Type</t>
  </si>
  <si>
    <t>Requested COD</t>
  </si>
  <si>
    <t>Generator Interconnection Study Information</t>
  </si>
  <si>
    <t>SPP Study Status (ongoing, completed, etc.)</t>
  </si>
  <si>
    <t>Has SPP deliverability Study be completed?</t>
  </si>
  <si>
    <t>MW NRIS and MW ERIS</t>
  </si>
  <si>
    <t>Date MW deliverability effective</t>
  </si>
  <si>
    <t>Generator Interconnection Agreement Information</t>
  </si>
  <si>
    <t>GIA Execution Date</t>
  </si>
  <si>
    <t>SPP Service Agreement #</t>
  </si>
  <si>
    <t>Was GIA filed unexecuted (yes/no)</t>
  </si>
  <si>
    <t>Is GIA provisional? (yes/no)</t>
  </si>
  <si>
    <t>Status of project (under construction, operating, etc.)</t>
  </si>
  <si>
    <t>Is the project in service? (yes/no)</t>
  </si>
  <si>
    <t>COD (actual or proposed)</t>
  </si>
  <si>
    <t>Project Transmission Information</t>
  </si>
  <si>
    <t>Location of collector substation (state/county)</t>
  </si>
  <si>
    <t>Location of collector substation (Section(s), Township(s) and Range(s))</t>
  </si>
  <si>
    <t>Interconnecting Transmission Line Length</t>
  </si>
  <si>
    <t>Total MW at Point of Interconnection</t>
  </si>
  <si>
    <t>Point of Contact for Transmission Information</t>
  </si>
  <si>
    <t>Contact Name</t>
  </si>
  <si>
    <t>Contact Phone Number</t>
  </si>
  <si>
    <t>Contact e-mail</t>
  </si>
  <si>
    <t>Form A  -  Bid Certification</t>
  </si>
  <si>
    <t>Form B  -  Bid Cover Sheet</t>
  </si>
  <si>
    <t>Form C  -  Pricing</t>
  </si>
  <si>
    <t>Facility Nameplate capacity (AC):</t>
  </si>
  <si>
    <t>MW</t>
  </si>
  <si>
    <t>Cold Start (minutes):</t>
  </si>
  <si>
    <t>Warm Start (minutes):</t>
  </si>
  <si>
    <t>Hot Start (minutes):</t>
  </si>
  <si>
    <t>Ramp Rates</t>
  </si>
  <si>
    <t>Ramp Up Rate (MW/Minute)</t>
  </si>
  <si>
    <t>Ramp Down Rate (MW/Minute)</t>
  </si>
  <si>
    <t>Maximum Starts per Day</t>
  </si>
  <si>
    <t>Maximum Starts per Week</t>
  </si>
  <si>
    <t>SPS will manage the fuel supply</t>
  </si>
  <si>
    <t>Form E1 - Facility Performance</t>
  </si>
  <si>
    <t>Form E2 - Heat Rates</t>
  </si>
  <si>
    <t>Form E3 - Energy Storage Projects</t>
  </si>
  <si>
    <t>Form F - Natural Gas and Backup Fuel Supply</t>
  </si>
  <si>
    <t>Name of Officer:</t>
  </si>
  <si>
    <t>Signature of an Officer of Bidder:</t>
  </si>
  <si>
    <t>Proposed PPA Term (Years):</t>
  </si>
  <si>
    <t>Please fill out this form to the extent that is applicable or known</t>
  </si>
  <si>
    <t>Form D1 - Electric Interconnection Details</t>
  </si>
  <si>
    <t>Network Upgrade Costs</t>
  </si>
  <si>
    <t xml:space="preserve">Interconnection Costs </t>
  </si>
  <si>
    <r>
      <t xml:space="preserve">Electric Interconnection Costs </t>
    </r>
    <r>
      <rPr>
        <b/>
        <u/>
        <sz val="12"/>
        <rFont val="Arial"/>
        <family val="2"/>
      </rPr>
      <t>Included</t>
    </r>
    <r>
      <rPr>
        <b/>
        <sz val="12"/>
        <rFont val="Arial"/>
        <family val="2"/>
      </rPr>
      <t xml:space="preserve"> in Form C Pricing</t>
    </r>
  </si>
  <si>
    <t>Plese fill out this form to the extent that is applicable or known</t>
  </si>
  <si>
    <t>Form D2 - Electric Interconnection and Network Upgrade Cost Estimates</t>
  </si>
  <si>
    <t>Please fill out this form to the extent that is applicable and known</t>
  </si>
  <si>
    <t>Please complete this form to the extent that is applicable and known</t>
  </si>
  <si>
    <t>Heat rates must be stated at the higher heating value (HHV), ambient air pressure of 12.9 psi, and 95° F for summer conditions and 20° F for winter conditions.</t>
  </si>
  <si>
    <t>Battery Information</t>
  </si>
  <si>
    <t>Manufacturer:</t>
  </si>
  <si>
    <t>Battery Storage Chemistry:</t>
  </si>
  <si>
    <t>Battery Availability and Type:</t>
  </si>
  <si>
    <t>Performance Metrics:</t>
  </si>
  <si>
    <t>Guaranteed Storage Capacity (MWh):</t>
  </si>
  <si>
    <t>Guaranteed Minimum Charging Time (minutes):</t>
  </si>
  <si>
    <t>Guaranteed Maximum Charging Rate (MW):</t>
  </si>
  <si>
    <t>Guaranteed Minimum Discharging Time (minutes):</t>
  </si>
  <si>
    <t>Guaranteed Maximum Discharging Rate (MW):</t>
  </si>
  <si>
    <t>Maximum Ramp Rate (MW/second):</t>
  </si>
  <si>
    <t>Guaranteed Response Time (seconds):</t>
  </si>
  <si>
    <t>Maximum Cycles per Day:</t>
  </si>
  <si>
    <t>Annual Throughput:</t>
  </si>
  <si>
    <t>Annual Throughput Limit (MWh):</t>
  </si>
  <si>
    <t>Operational Limitations:</t>
  </si>
  <si>
    <t>a. State of Charge</t>
  </si>
  <si>
    <t>Round Trip Efficiency (RTE):</t>
  </si>
  <si>
    <t>RTE</t>
  </si>
  <si>
    <t>Battery Payment Rate / VOM ($/MWh)</t>
  </si>
  <si>
    <t>Storage - Nameplate Capacity (MW):</t>
  </si>
  <si>
    <t>Storage - Duration (hours):</t>
  </si>
  <si>
    <t>Estimated Lifetime Throughput (MWh):</t>
  </si>
  <si>
    <t>1) Annual Average State of Charge (Not to Exceed) (%):</t>
  </si>
  <si>
    <t>Enter fixed payment rates (in $/kW-mo), if any, proposed for each year of the PPA in the column labeled Capacity Price.  Enter variable payment rates (e.g. variable O&amp;M) (in $/MWh), if any, proposed to be paid for each MWh of energy delivered to the point of delivery in the columns labeled VOM.  Enter the proposed cost (in $ per turbine start), if any, to be paid for each requested turbine start successfully performed in the columns labeled Turbine Start Price.
For storage projects, enter proposed Capacity Price ($/kW-mo) and any variable charges as Battery Payment Rate ($/MWh), as applicable. Turbine Start Prices do not apply to storage projects.
All prices should be entered in nominal dollars and inclusive of any Federal Tax Incentives. Prices may be fixed for the proposed term, escalated at a known rate, or escalated with an index that is clearly and closely tied to the item being escalated.  Regardless, the first year's pricing must be fixed.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</si>
</sst>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quot;$&quot;* #,##0_);_(&quot;$&quot;* \(#,##0\);_(&quot;$&quot;* &quot;-&quot;??_);_(@_)"/>
    <numFmt numFmtId="166" formatCode="_(* #,##0_);_(* \(#,##0\);_(* &quot;-&quot;??_);_(@_)"/>
    <numFmt numFmtId="167" formatCode="[$-409]mmmm\ d\,\ yyyy;@"/>
    <numFmt numFmtId="168" formatCode="0.0%"/>
    <numFmt numFmtId="169" formatCode="0.000"/>
    <numFmt numFmtId="170" formatCode="0.0"/>
    <numFmt numFmtId="171" formatCode="_(* #,##0.0000_);_(* \(#,##0.0000\);_(* &quot;-&quot;_);_(@_)"/>
    <numFmt numFmtId="172" formatCode="#\)"/>
  </numFmts>
  <fonts count="35" x14ac:knownFonts="1">
    <font>
      <sz val="10"/>
      <name val="Arial"/>
    </font>
    <font>
      <sz val="10"/>
      <name val="Arial"/>
      <family val="2"/>
    </font>
    <font>
      <b/>
      <sz val="10"/>
      <name val="Arial"/>
      <family val="2"/>
    </font>
    <font>
      <b/>
      <sz val="12"/>
      <name val="Arial"/>
      <family val="2"/>
    </font>
    <font>
      <sz val="12"/>
      <name val="Arial"/>
      <family val="2"/>
    </font>
    <font>
      <b/>
      <sz val="14"/>
      <color indexed="9"/>
      <name val="Arial"/>
      <family val="2"/>
    </font>
    <font>
      <sz val="11"/>
      <name val="Arial"/>
      <family val="2"/>
    </font>
    <font>
      <sz val="12"/>
      <color indexed="8"/>
      <name val="Arial"/>
      <family val="2"/>
    </font>
    <font>
      <sz val="10.8"/>
      <color indexed="8"/>
      <name val="Arial"/>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8"/>
      <name val="Arial"/>
      <family val="2"/>
    </font>
    <font>
      <b/>
      <sz val="12"/>
      <color indexed="9"/>
      <name val="Arial"/>
      <family val="2"/>
    </font>
    <font>
      <sz val="12"/>
      <color indexed="10"/>
      <name val="Arial"/>
      <family val="2"/>
    </font>
    <font>
      <u/>
      <sz val="10"/>
      <color theme="10"/>
      <name val="Arial"/>
      <family val="2"/>
    </font>
    <font>
      <b/>
      <sz val="12"/>
      <color theme="1"/>
      <name val="Arial"/>
      <family val="2"/>
    </font>
    <font>
      <sz val="14"/>
      <name val="Arial"/>
      <family val="2"/>
    </font>
    <font>
      <b/>
      <u/>
      <sz val="12"/>
      <name val="Arial"/>
      <family val="2"/>
    </font>
    <font>
      <i/>
      <sz val="12"/>
      <name val="Arial"/>
      <family val="2"/>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65"/>
        <bgColor indexed="64"/>
      </patternFill>
    </fill>
    <fill>
      <patternFill patternType="solid">
        <fgColor indexed="26"/>
      </patternFill>
    </fill>
    <fill>
      <patternFill patternType="solid">
        <fgColor indexed="8"/>
        <bgColor indexed="64"/>
      </patternFill>
    </fill>
    <fill>
      <patternFill patternType="solid">
        <fgColor indexed="26"/>
        <bgColor indexed="64"/>
      </patternFill>
    </fill>
    <fill>
      <patternFill patternType="solid">
        <fgColor rgb="FFFFFFCC"/>
        <bgColor indexed="64"/>
      </patternFill>
    </fill>
    <fill>
      <patternFill patternType="solid">
        <fgColor theme="0" tint="-4.9989318521683403E-2"/>
        <bgColor indexed="64"/>
      </patternFill>
    </fill>
  </fills>
  <borders count="3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hair">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hair">
        <color indexed="64"/>
      </bottom>
      <diagonal/>
    </border>
  </borders>
  <cellStyleXfs count="53">
    <xf numFmtId="0" fontId="0" fillId="0" borderId="0"/>
    <xf numFmtId="0" fontId="10" fillId="2" borderId="0" applyNumberFormat="0" applyBorder="0" applyAlignment="0" applyProtection="0"/>
    <xf numFmtId="0" fontId="10" fillId="3"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5"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6"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9" borderId="0" applyNumberFormat="0" applyBorder="0" applyAlignment="0" applyProtection="0"/>
    <xf numFmtId="0" fontId="12" fillId="3" borderId="0" applyNumberFormat="0" applyBorder="0" applyAlignment="0" applyProtection="0"/>
    <xf numFmtId="0" fontId="13" fillId="20" borderId="1" applyNumberFormat="0" applyAlignment="0" applyProtection="0"/>
    <xf numFmtId="0" fontId="14" fillId="21" borderId="2" applyNumberFormat="0" applyAlignment="0" applyProtection="0"/>
    <xf numFmtId="43" fontId="1" fillId="0" borderId="0" applyFont="0" applyFill="0" applyBorder="0" applyAlignment="0" applyProtection="0"/>
    <xf numFmtId="44" fontId="1" fillId="0" borderId="0" applyFont="0" applyFill="0" applyBorder="0" applyAlignment="0" applyProtection="0"/>
    <xf numFmtId="0" fontId="15" fillId="0" borderId="0" applyNumberFormat="0" applyFill="0" applyBorder="0" applyAlignment="0" applyProtection="0"/>
    <xf numFmtId="0" fontId="16" fillId="4" borderId="0" applyNumberFormat="0" applyBorder="0" applyAlignment="0" applyProtection="0"/>
    <xf numFmtId="0" fontId="17" fillId="0" borderId="3" applyNumberFormat="0" applyFill="0" applyAlignment="0" applyProtection="0"/>
    <xf numFmtId="0" fontId="18" fillId="0" borderId="4" applyNumberFormat="0" applyFill="0" applyAlignment="0" applyProtection="0"/>
    <xf numFmtId="0" fontId="19" fillId="0" borderId="5" applyNumberFormat="0" applyFill="0" applyAlignment="0" applyProtection="0"/>
    <xf numFmtId="0" fontId="19" fillId="0" borderId="0" applyNumberFormat="0" applyFill="0" applyBorder="0" applyAlignment="0" applyProtection="0"/>
    <xf numFmtId="0" fontId="20" fillId="7" borderId="1" applyNumberFormat="0" applyAlignment="0" applyProtection="0"/>
    <xf numFmtId="0" fontId="21" fillId="0" borderId="6" applyNumberFormat="0" applyFill="0" applyAlignment="0" applyProtection="0"/>
    <xf numFmtId="0" fontId="22" fillId="22" borderId="0" applyNumberFormat="0" applyBorder="0" applyAlignment="0" applyProtection="0"/>
    <xf numFmtId="0" fontId="1" fillId="23" borderId="0"/>
    <xf numFmtId="0" fontId="1" fillId="23" borderId="0"/>
    <xf numFmtId="0" fontId="1" fillId="0" borderId="0"/>
    <xf numFmtId="0" fontId="1" fillId="24" borderId="7" applyNumberFormat="0" applyFont="0" applyAlignment="0" applyProtection="0"/>
    <xf numFmtId="0" fontId="23" fillId="20" borderId="8" applyNumberFormat="0" applyAlignment="0" applyProtection="0"/>
    <xf numFmtId="9" fontId="1" fillId="0" borderId="0" applyFont="0" applyFill="0" applyBorder="0" applyAlignment="0" applyProtection="0"/>
    <xf numFmtId="0" fontId="24" fillId="0" borderId="0" applyNumberFormat="0" applyFill="0" applyBorder="0" applyAlignment="0" applyProtection="0"/>
    <xf numFmtId="0" fontId="25" fillId="0" borderId="9" applyNumberFormat="0" applyFill="0" applyAlignment="0" applyProtection="0"/>
    <xf numFmtId="0" fontId="26" fillId="0" borderId="0" applyNumberFormat="0" applyFill="0" applyBorder="0" applyAlignment="0" applyProtection="0"/>
    <xf numFmtId="0" fontId="1" fillId="0" borderId="0"/>
    <xf numFmtId="0" fontId="30" fillId="0" borderId="0" applyNumberFormat="0" applyFill="0" applyBorder="0" applyAlignment="0" applyProtection="0"/>
    <xf numFmtId="0" fontId="1" fillId="23" borderId="0"/>
    <xf numFmtId="44" fontId="1" fillId="0" borderId="0" applyFont="0" applyFill="0" applyBorder="0" applyAlignment="0" applyProtection="0"/>
    <xf numFmtId="0" fontId="1" fillId="23" borderId="0"/>
  </cellStyleXfs>
  <cellXfs count="270">
    <xf numFmtId="0" fontId="0" fillId="0" borderId="0" xfId="0"/>
    <xf numFmtId="0" fontId="4" fillId="23" borderId="0" xfId="0" applyFont="1" applyFill="1"/>
    <xf numFmtId="0" fontId="1" fillId="23" borderId="0" xfId="39" applyProtection="1"/>
    <xf numFmtId="0" fontId="4" fillId="23" borderId="0" xfId="0" applyFont="1" applyFill="1" applyAlignment="1"/>
    <xf numFmtId="0" fontId="4" fillId="23" borderId="0" xfId="0" applyFont="1" applyFill="1" applyAlignment="1">
      <alignment horizontal="right"/>
    </xf>
    <xf numFmtId="0" fontId="4" fillId="23" borderId="0" xfId="0" applyFont="1" applyFill="1" applyBorder="1" applyAlignment="1">
      <alignment horizontal="center" wrapText="1"/>
    </xf>
    <xf numFmtId="0" fontId="0" fillId="0" borderId="0" xfId="0" applyFill="1"/>
    <xf numFmtId="0" fontId="4" fillId="23" borderId="13" xfId="0" applyFont="1" applyFill="1" applyBorder="1" applyAlignment="1">
      <alignment horizontal="center"/>
    </xf>
    <xf numFmtId="0" fontId="4" fillId="23" borderId="14" xfId="0" applyFont="1" applyFill="1" applyBorder="1" applyAlignment="1">
      <alignment horizontal="center"/>
    </xf>
    <xf numFmtId="0" fontId="4" fillId="23" borderId="15" xfId="0" applyFont="1" applyFill="1" applyBorder="1" applyAlignment="1">
      <alignment horizontal="center"/>
    </xf>
    <xf numFmtId="0" fontId="4" fillId="23" borderId="18" xfId="0" applyFont="1" applyFill="1" applyBorder="1" applyAlignment="1">
      <alignment horizontal="center" wrapText="1"/>
    </xf>
    <xf numFmtId="0" fontId="4" fillId="0" borderId="0" xfId="0" applyFont="1" applyFill="1"/>
    <xf numFmtId="0" fontId="4" fillId="0" borderId="0" xfId="0" applyFont="1" applyFill="1" applyBorder="1"/>
    <xf numFmtId="0" fontId="3" fillId="0" borderId="10" xfId="0" applyFont="1" applyFill="1" applyBorder="1" applyAlignment="1">
      <alignment horizontal="center"/>
    </xf>
    <xf numFmtId="0" fontId="5" fillId="25" borderId="0" xfId="0" applyFont="1" applyFill="1" applyAlignment="1">
      <alignment horizontal="left"/>
    </xf>
    <xf numFmtId="169" fontId="7" fillId="26" borderId="10" xfId="28" applyNumberFormat="1" applyFont="1" applyFill="1" applyBorder="1" applyAlignment="1" applyProtection="1">
      <alignment horizontal="right"/>
      <protection locked="0"/>
    </xf>
    <xf numFmtId="0" fontId="9" fillId="23" borderId="0" xfId="0" applyFont="1" applyFill="1" applyAlignment="1">
      <alignment horizontal="right"/>
    </xf>
    <xf numFmtId="168" fontId="7" fillId="26" borderId="12" xfId="44" applyNumberFormat="1" applyFont="1" applyFill="1" applyBorder="1" applyAlignment="1" applyProtection="1">
      <alignment horizontal="center"/>
      <protection locked="0"/>
    </xf>
    <xf numFmtId="170" fontId="7" fillId="26" borderId="12" xfId="0" applyNumberFormat="1" applyFont="1" applyFill="1" applyBorder="1" applyAlignment="1" applyProtection="1">
      <alignment horizontal="center"/>
      <protection locked="0"/>
    </xf>
    <xf numFmtId="0" fontId="0" fillId="25" borderId="0" xfId="0" applyFill="1" applyAlignment="1"/>
    <xf numFmtId="0" fontId="4" fillId="25" borderId="0" xfId="0" applyFont="1" applyFill="1"/>
    <xf numFmtId="166" fontId="4" fillId="0" borderId="0" xfId="28" applyNumberFormat="1" applyFont="1" applyFill="1" applyBorder="1"/>
    <xf numFmtId="0" fontId="4" fillId="0" borderId="0" xfId="0" applyFont="1" applyFill="1" applyBorder="1" applyAlignment="1">
      <alignment horizontal="center" wrapText="1"/>
    </xf>
    <xf numFmtId="164" fontId="4" fillId="0" borderId="0" xfId="29" applyNumberFormat="1" applyFont="1" applyFill="1" applyBorder="1"/>
    <xf numFmtId="0" fontId="9" fillId="0" borderId="0" xfId="0" applyFont="1" applyFill="1" applyBorder="1" applyAlignment="1"/>
    <xf numFmtId="0" fontId="4" fillId="0" borderId="0" xfId="0" applyFont="1" applyFill="1" applyAlignment="1">
      <alignment wrapText="1"/>
    </xf>
    <xf numFmtId="0" fontId="5" fillId="25" borderId="0" xfId="41" applyFont="1" applyFill="1" applyAlignment="1"/>
    <xf numFmtId="0" fontId="4" fillId="0" borderId="0" xfId="0" applyFont="1" applyFill="1" applyAlignment="1"/>
    <xf numFmtId="49" fontId="3" fillId="0" borderId="0" xfId="0" applyNumberFormat="1" applyFont="1" applyFill="1" applyAlignment="1">
      <alignment horizontal="center"/>
    </xf>
    <xf numFmtId="0" fontId="3" fillId="23" borderId="0" xfId="39" applyFont="1" applyProtection="1"/>
    <xf numFmtId="0" fontId="2" fillId="23" borderId="0" xfId="39" applyFont="1" applyProtection="1"/>
    <xf numFmtId="0" fontId="3" fillId="0" borderId="0" xfId="0" applyFont="1" applyFill="1"/>
    <xf numFmtId="0" fontId="4" fillId="0" borderId="0" xfId="0" applyFont="1" applyFill="1" applyAlignment="1">
      <alignment horizontal="left" indent="1"/>
    </xf>
    <xf numFmtId="0" fontId="4" fillId="0" borderId="0" xfId="0" applyFont="1" applyFill="1" applyAlignment="1">
      <alignment horizontal="right" indent="1"/>
    </xf>
    <xf numFmtId="0" fontId="4" fillId="0" borderId="0" xfId="0" applyFont="1" applyFill="1" applyAlignment="1">
      <alignment horizontal="right" wrapText="1" indent="1"/>
    </xf>
    <xf numFmtId="49" fontId="4" fillId="0" borderId="0" xfId="0" applyNumberFormat="1" applyFont="1" applyFill="1" applyBorder="1" applyAlignment="1">
      <alignment horizontal="justify" wrapText="1"/>
    </xf>
    <xf numFmtId="49" fontId="4" fillId="0" borderId="22" xfId="0" applyNumberFormat="1" applyFont="1" applyFill="1" applyBorder="1" applyAlignment="1">
      <alignment horizontal="justify" wrapText="1"/>
    </xf>
    <xf numFmtId="0" fontId="29" fillId="23" borderId="0" xfId="0" applyFont="1" applyFill="1"/>
    <xf numFmtId="0" fontId="0" fillId="0" borderId="0" xfId="0" applyProtection="1"/>
    <xf numFmtId="0" fontId="3" fillId="0" borderId="0" xfId="0" applyFont="1" applyProtection="1"/>
    <xf numFmtId="0" fontId="4" fillId="0" borderId="0" xfId="0" applyFont="1" applyProtection="1"/>
    <xf numFmtId="0" fontId="7" fillId="0" borderId="0" xfId="0" applyFont="1" applyAlignment="1" applyProtection="1">
      <alignment horizontal="left"/>
    </xf>
    <xf numFmtId="0" fontId="7" fillId="0" borderId="0" xfId="0" applyFont="1" applyBorder="1" applyAlignment="1" applyProtection="1">
      <alignment horizontal="left"/>
    </xf>
    <xf numFmtId="0" fontId="4" fillId="0" borderId="0" xfId="0" applyFont="1" applyBorder="1" applyProtection="1"/>
    <xf numFmtId="0" fontId="4" fillId="0" borderId="0" xfId="0" applyFont="1" applyBorder="1" applyAlignment="1" applyProtection="1">
      <alignment horizontal="right"/>
    </xf>
    <xf numFmtId="0" fontId="3" fillId="23" borderId="0" xfId="40" applyFont="1" applyProtection="1"/>
    <xf numFmtId="0" fontId="4" fillId="23" borderId="0" xfId="40" applyFont="1" applyProtection="1"/>
    <xf numFmtId="0" fontId="1" fillId="23" borderId="0" xfId="40" applyProtection="1"/>
    <xf numFmtId="0" fontId="4" fillId="23" borderId="0" xfId="0" applyFont="1" applyFill="1" applyProtection="1"/>
    <xf numFmtId="0" fontId="4" fillId="23" borderId="0" xfId="0" applyFont="1" applyFill="1" applyAlignment="1" applyProtection="1"/>
    <xf numFmtId="0" fontId="3" fillId="0" borderId="0" xfId="0" applyFont="1" applyAlignment="1" applyProtection="1">
      <alignment vertical="center"/>
    </xf>
    <xf numFmtId="0" fontId="4" fillId="0" borderId="0" xfId="0" applyFont="1" applyBorder="1" applyAlignment="1" applyProtection="1">
      <alignment horizontal="right" wrapText="1"/>
    </xf>
    <xf numFmtId="166" fontId="4" fillId="26" borderId="25" xfId="28" applyNumberFormat="1" applyFont="1" applyFill="1" applyBorder="1" applyProtection="1">
      <protection locked="0"/>
    </xf>
    <xf numFmtId="166" fontId="4" fillId="26" borderId="27" xfId="28" applyNumberFormat="1" applyFont="1" applyFill="1" applyBorder="1" applyProtection="1">
      <protection locked="0"/>
    </xf>
    <xf numFmtId="4" fontId="4" fillId="26" borderId="11" xfId="0" applyNumberFormat="1" applyFont="1" applyFill="1" applyBorder="1" applyAlignment="1" applyProtection="1">
      <alignment horizontal="center"/>
      <protection locked="0"/>
    </xf>
    <xf numFmtId="166" fontId="4" fillId="26" borderId="24" xfId="28" applyNumberFormat="1" applyFont="1" applyFill="1" applyBorder="1" applyProtection="1">
      <protection locked="0"/>
    </xf>
    <xf numFmtId="166" fontId="4" fillId="26" borderId="19" xfId="28" applyNumberFormat="1" applyFont="1" applyFill="1" applyBorder="1" applyProtection="1">
      <protection locked="0"/>
    </xf>
    <xf numFmtId="166" fontId="4" fillId="26" borderId="20" xfId="28" applyNumberFormat="1" applyFont="1" applyFill="1" applyBorder="1" applyProtection="1">
      <protection locked="0"/>
    </xf>
    <xf numFmtId="166" fontId="4" fillId="26" borderId="12" xfId="28" applyNumberFormat="1" applyFont="1" applyFill="1" applyBorder="1" applyProtection="1">
      <protection locked="0"/>
    </xf>
    <xf numFmtId="0" fontId="1" fillId="0" borderId="0" xfId="0" applyFont="1"/>
    <xf numFmtId="1" fontId="0" fillId="0" borderId="0" xfId="0" applyNumberFormat="1"/>
    <xf numFmtId="14" fontId="0" fillId="0" borderId="0" xfId="0" applyNumberFormat="1"/>
    <xf numFmtId="3" fontId="0" fillId="0" borderId="0" xfId="0" applyNumberFormat="1"/>
    <xf numFmtId="0" fontId="0" fillId="0" borderId="0" xfId="0" applyNumberFormat="1"/>
    <xf numFmtId="0" fontId="1" fillId="0" borderId="0" xfId="0" applyFont="1" applyFill="1"/>
    <xf numFmtId="42" fontId="1" fillId="0" borderId="0" xfId="0" applyNumberFormat="1" applyFont="1"/>
    <xf numFmtId="42" fontId="0" fillId="0" borderId="0" xfId="0" applyNumberFormat="1"/>
    <xf numFmtId="41" fontId="0" fillId="0" borderId="0" xfId="0" applyNumberFormat="1"/>
    <xf numFmtId="0" fontId="1" fillId="0" borderId="0" xfId="0" applyNumberFormat="1" applyFont="1"/>
    <xf numFmtId="9" fontId="0" fillId="0" borderId="0" xfId="0" applyNumberFormat="1"/>
    <xf numFmtId="49" fontId="0" fillId="0" borderId="0" xfId="0" applyNumberFormat="1"/>
    <xf numFmtId="4" fontId="0" fillId="0" borderId="0" xfId="0" applyNumberFormat="1"/>
    <xf numFmtId="44" fontId="0" fillId="0" borderId="0" xfId="0" applyNumberFormat="1"/>
    <xf numFmtId="0" fontId="4" fillId="23" borderId="0" xfId="39" applyFont="1" applyProtection="1"/>
    <xf numFmtId="0" fontId="4" fillId="23" borderId="0" xfId="39" applyFont="1" applyAlignment="1" applyProtection="1">
      <alignment horizontal="right"/>
    </xf>
    <xf numFmtId="0" fontId="4" fillId="26" borderId="10" xfId="39" applyFont="1" applyFill="1" applyBorder="1" applyAlignment="1" applyProtection="1">
      <alignment horizontal="left"/>
      <protection locked="0"/>
    </xf>
    <xf numFmtId="0" fontId="4" fillId="23" borderId="0" xfId="39" applyFont="1" applyAlignment="1" applyProtection="1">
      <alignment horizontal="right" wrapText="1"/>
    </xf>
    <xf numFmtId="0" fontId="4" fillId="23" borderId="0" xfId="39" applyFont="1" applyAlignment="1" applyProtection="1">
      <alignment horizontal="left"/>
    </xf>
    <xf numFmtId="167" fontId="4" fillId="26" borderId="10" xfId="39" applyNumberFormat="1" applyFont="1" applyFill="1" applyBorder="1" applyAlignment="1" applyProtection="1">
      <alignment horizontal="left"/>
      <protection locked="0"/>
    </xf>
    <xf numFmtId="0" fontId="1" fillId="0" borderId="0" xfId="48" applyProtection="1"/>
    <xf numFmtId="0" fontId="3" fillId="0" borderId="0" xfId="48" applyFont="1" applyProtection="1"/>
    <xf numFmtId="0" fontId="3" fillId="0" borderId="0" xfId="48" applyFont="1" applyAlignment="1" applyProtection="1">
      <alignment horizontal="left"/>
    </xf>
    <xf numFmtId="0" fontId="4" fillId="0" borderId="0" xfId="48" applyFont="1" applyProtection="1"/>
    <xf numFmtId="0" fontId="4" fillId="0" borderId="0" xfId="48" applyFont="1" applyAlignment="1" applyProtection="1">
      <alignment horizontal="left"/>
    </xf>
    <xf numFmtId="0" fontId="7" fillId="0" borderId="0" xfId="48" applyFont="1" applyBorder="1" applyAlignment="1" applyProtection="1">
      <alignment horizontal="left"/>
    </xf>
    <xf numFmtId="0" fontId="1" fillId="0" borderId="0" xfId="48" applyFont="1" applyProtection="1"/>
    <xf numFmtId="0" fontId="7" fillId="0" borderId="0" xfId="48" applyFont="1" applyAlignment="1" applyProtection="1">
      <alignment horizontal="left"/>
    </xf>
    <xf numFmtId="3" fontId="4" fillId="26" borderId="10" xfId="28" applyNumberFormat="1" applyFont="1" applyFill="1" applyBorder="1" applyAlignment="1" applyProtection="1">
      <alignment horizontal="left"/>
      <protection locked="0"/>
    </xf>
    <xf numFmtId="3" fontId="4" fillId="26" borderId="10" xfId="28" applyNumberFormat="1" applyFont="1" applyFill="1" applyBorder="1" applyAlignment="1" applyProtection="1">
      <alignment horizontal="right"/>
      <protection locked="0"/>
    </xf>
    <xf numFmtId="0" fontId="4" fillId="0" borderId="0" xfId="48" applyFont="1" applyBorder="1" applyProtection="1"/>
    <xf numFmtId="166" fontId="0" fillId="0" borderId="0" xfId="28" applyNumberFormat="1" applyFont="1" applyProtection="1"/>
    <xf numFmtId="0" fontId="4" fillId="0" borderId="0" xfId="48" applyFont="1" applyBorder="1" applyAlignment="1" applyProtection="1">
      <alignment horizontal="left"/>
    </xf>
    <xf numFmtId="0" fontId="1" fillId="0" borderId="0" xfId="48" applyBorder="1" applyProtection="1"/>
    <xf numFmtId="43" fontId="0" fillId="0" borderId="0" xfId="28" applyFont="1" applyProtection="1"/>
    <xf numFmtId="14" fontId="0" fillId="0" borderId="0" xfId="28" applyNumberFormat="1" applyFont="1" applyProtection="1"/>
    <xf numFmtId="0" fontId="4" fillId="0" borderId="23" xfId="48" applyFont="1" applyBorder="1" applyAlignment="1" applyProtection="1">
      <alignment horizontal="center"/>
    </xf>
    <xf numFmtId="0" fontId="3" fillId="0" borderId="0" xfId="48" applyFont="1" applyAlignment="1" applyProtection="1">
      <alignment vertical="top"/>
    </xf>
    <xf numFmtId="0" fontId="4" fillId="0" borderId="0" xfId="48" applyFont="1" applyAlignment="1" applyProtection="1">
      <alignment vertical="top"/>
    </xf>
    <xf numFmtId="3" fontId="4" fillId="0" borderId="0" xfId="48" applyNumberFormat="1" applyFont="1" applyFill="1" applyBorder="1" applyAlignment="1" applyProtection="1">
      <alignment horizontal="right"/>
    </xf>
    <xf numFmtId="0" fontId="4" fillId="23" borderId="0" xfId="0" applyFont="1" applyFill="1" applyBorder="1" applyAlignment="1">
      <alignment horizontal="centerContinuous"/>
    </xf>
    <xf numFmtId="0" fontId="9" fillId="23" borderId="0" xfId="0" applyFont="1" applyFill="1" applyBorder="1" applyAlignment="1">
      <alignment horizontal="centerContinuous"/>
    </xf>
    <xf numFmtId="164" fontId="4" fillId="0" borderId="0" xfId="29" applyNumberFormat="1" applyFont="1" applyFill="1" applyBorder="1" applyAlignment="1" applyProtection="1">
      <protection locked="0"/>
    </xf>
    <xf numFmtId="166" fontId="4" fillId="0" borderId="0" xfId="28" applyNumberFormat="1" applyFont="1" applyFill="1" applyBorder="1" applyAlignment="1" applyProtection="1">
      <protection locked="0"/>
    </xf>
    <xf numFmtId="0" fontId="4" fillId="23" borderId="28" xfId="0" applyFont="1" applyFill="1" applyBorder="1" applyAlignment="1">
      <alignment horizontal="center" wrapText="1"/>
    </xf>
    <xf numFmtId="0" fontId="4" fillId="23" borderId="0" xfId="50" applyFont="1" applyProtection="1"/>
    <xf numFmtId="0" fontId="3" fillId="23" borderId="0" xfId="50" applyFont="1" applyAlignment="1" applyProtection="1">
      <alignment vertical="center"/>
    </xf>
    <xf numFmtId="0" fontId="4" fillId="23" borderId="0" xfId="50" applyFont="1" applyAlignment="1" applyProtection="1">
      <alignment vertical="center"/>
    </xf>
    <xf numFmtId="0" fontId="4" fillId="23" borderId="0" xfId="50" applyFont="1" applyAlignment="1" applyProtection="1">
      <alignment vertical="center" wrapText="1"/>
    </xf>
    <xf numFmtId="1" fontId="4" fillId="0" borderId="0" xfId="50" applyNumberFormat="1" applyFont="1" applyFill="1" applyBorder="1" applyProtection="1"/>
    <xf numFmtId="0" fontId="4" fillId="0" borderId="0" xfId="50" applyFont="1" applyFill="1" applyAlignment="1" applyProtection="1">
      <alignment vertical="center" wrapText="1"/>
    </xf>
    <xf numFmtId="0" fontId="3" fillId="23" borderId="0" xfId="50" applyFont="1" applyProtection="1"/>
    <xf numFmtId="0" fontId="3" fillId="23" borderId="0" xfId="50" applyFont="1" applyAlignment="1" applyProtection="1">
      <alignment vertical="center" wrapText="1"/>
    </xf>
    <xf numFmtId="0" fontId="4" fillId="23" borderId="0" xfId="50" applyFont="1" applyAlignment="1" applyProtection="1">
      <alignment wrapText="1"/>
    </xf>
    <xf numFmtId="0" fontId="4" fillId="0" borderId="0" xfId="48" applyFont="1" applyBorder="1" applyAlignment="1" applyProtection="1">
      <alignment horizontal="center"/>
    </xf>
    <xf numFmtId="0" fontId="0" fillId="0" borderId="0" xfId="0" applyAlignment="1">
      <alignment wrapText="1"/>
    </xf>
    <xf numFmtId="0" fontId="1" fillId="23" borderId="0" xfId="0" applyFont="1" applyFill="1" applyBorder="1" applyAlignment="1">
      <alignment horizontal="justify" vertical="center" wrapText="1"/>
    </xf>
    <xf numFmtId="0" fontId="9" fillId="0" borderId="0" xfId="0" applyFont="1" applyBorder="1" applyAlignment="1">
      <alignment horizontal="justify" vertical="center" wrapText="1"/>
    </xf>
    <xf numFmtId="0" fontId="0" fillId="0" borderId="0" xfId="0" applyAlignment="1">
      <alignment horizontal="justify" vertical="center" wrapText="1"/>
    </xf>
    <xf numFmtId="0" fontId="4" fillId="0" borderId="0" xfId="0" applyFont="1" applyAlignment="1" applyProtection="1">
      <alignment horizontal="right" wrapText="1"/>
    </xf>
    <xf numFmtId="0" fontId="4" fillId="0" borderId="0" xfId="0" applyFont="1" applyFill="1" applyAlignment="1">
      <alignment horizontal="justify" wrapText="1"/>
    </xf>
    <xf numFmtId="0" fontId="3" fillId="0" borderId="0" xfId="48" applyFont="1" applyAlignment="1" applyProtection="1">
      <alignment horizontal="center"/>
    </xf>
    <xf numFmtId="0" fontId="4" fillId="23" borderId="29" xfId="0" applyFont="1" applyFill="1" applyBorder="1" applyAlignment="1">
      <alignment horizontal="center"/>
    </xf>
    <xf numFmtId="166" fontId="4" fillId="26" borderId="21" xfId="28" applyNumberFormat="1" applyFont="1" applyFill="1" applyBorder="1" applyProtection="1">
      <protection locked="0"/>
    </xf>
    <xf numFmtId="10" fontId="4" fillId="26" borderId="20" xfId="28" applyNumberFormat="1" applyFont="1" applyFill="1" applyBorder="1" applyProtection="1">
      <protection locked="0"/>
    </xf>
    <xf numFmtId="0" fontId="4" fillId="0" borderId="0" xfId="0" applyFont="1" applyFill="1" applyBorder="1" applyAlignment="1" applyProtection="1">
      <alignment horizontal="right" vertical="center"/>
    </xf>
    <xf numFmtId="0" fontId="4" fillId="0" borderId="0" xfId="0" applyFont="1" applyFill="1" applyBorder="1" applyAlignment="1" applyProtection="1">
      <alignment horizontal="left" vertical="center" wrapText="1" indent="2"/>
    </xf>
    <xf numFmtId="166" fontId="4" fillId="0" borderId="0" xfId="28" applyNumberFormat="1" applyFont="1" applyFill="1" applyBorder="1" applyProtection="1">
      <protection locked="0"/>
    </xf>
    <xf numFmtId="0" fontId="4" fillId="0" borderId="0" xfId="0" applyFont="1" applyAlignment="1" applyProtection="1">
      <alignment wrapText="1"/>
    </xf>
    <xf numFmtId="1" fontId="4" fillId="26" borderId="12" xfId="50" applyNumberFormat="1" applyFont="1" applyFill="1" applyBorder="1" applyProtection="1">
      <protection locked="0"/>
    </xf>
    <xf numFmtId="0" fontId="4" fillId="23" borderId="0" xfId="48" applyFont="1" applyFill="1" applyAlignment="1" applyProtection="1">
      <alignment horizontal="left" wrapText="1"/>
    </xf>
    <xf numFmtId="0" fontId="3" fillId="23" borderId="0" xfId="48" applyFont="1" applyFill="1" applyAlignment="1" applyProtection="1">
      <alignment horizontal="left" vertical="justify" wrapText="1"/>
    </xf>
    <xf numFmtId="0" fontId="4" fillId="23" borderId="0" xfId="48" applyFont="1" applyFill="1" applyBorder="1" applyAlignment="1" applyProtection="1">
      <alignment horizontal="left" vertical="center" wrapText="1"/>
    </xf>
    <xf numFmtId="0" fontId="4" fillId="23" borderId="0" xfId="48" applyFont="1" applyFill="1" applyBorder="1" applyAlignment="1" applyProtection="1">
      <alignment horizontal="left" vertical="center"/>
    </xf>
    <xf numFmtId="0" fontId="4" fillId="0" borderId="0" xfId="48" applyFont="1" applyFill="1" applyBorder="1" applyAlignment="1" applyProtection="1">
      <alignment horizontal="left" vertical="center" wrapText="1"/>
    </xf>
    <xf numFmtId="0" fontId="3" fillId="23" borderId="0" xfId="48" applyFont="1" applyFill="1" applyBorder="1" applyAlignment="1" applyProtection="1">
      <alignment horizontal="left" vertical="center"/>
    </xf>
    <xf numFmtId="0" fontId="3" fillId="23" borderId="0" xfId="48" applyFont="1" applyFill="1" applyBorder="1" applyAlignment="1" applyProtection="1">
      <alignment horizontal="left" vertical="center" wrapText="1"/>
    </xf>
    <xf numFmtId="0" fontId="28" fillId="0" borderId="0" xfId="50" applyFont="1" applyFill="1" applyBorder="1" applyAlignment="1" applyProtection="1">
      <alignment horizontal="left"/>
    </xf>
    <xf numFmtId="0" fontId="31" fillId="0" borderId="0" xfId="50" applyFont="1" applyFill="1" applyBorder="1" applyAlignment="1" applyProtection="1">
      <alignment horizontal="left"/>
    </xf>
    <xf numFmtId="0" fontId="4" fillId="23" borderId="0" xfId="50" applyFont="1" applyBorder="1" applyProtection="1"/>
    <xf numFmtId="0" fontId="32" fillId="23" borderId="0" xfId="50" applyFont="1" applyProtection="1"/>
    <xf numFmtId="0" fontId="4" fillId="23" borderId="0" xfId="48" applyFont="1" applyFill="1" applyProtection="1"/>
    <xf numFmtId="44" fontId="4" fillId="26" borderId="21" xfId="29" applyFont="1" applyFill="1" applyBorder="1" applyProtection="1">
      <protection locked="0"/>
    </xf>
    <xf numFmtId="0" fontId="4" fillId="23" borderId="0" xfId="48" applyFont="1" applyFill="1" applyAlignment="1" applyProtection="1">
      <alignment horizontal="left"/>
    </xf>
    <xf numFmtId="44" fontId="4" fillId="26" borderId="20" xfId="29" applyFont="1" applyFill="1" applyBorder="1" applyAlignment="1" applyProtection="1">
      <alignment horizontal="left" wrapText="1"/>
      <protection locked="0"/>
    </xf>
    <xf numFmtId="0" fontId="3" fillId="23" borderId="0" xfId="48" applyFont="1" applyFill="1" applyAlignment="1" applyProtection="1">
      <alignment horizontal="left" vertical="justify"/>
    </xf>
    <xf numFmtId="0" fontId="1" fillId="23" borderId="0" xfId="39" applyAlignment="1" applyProtection="1">
      <alignment vertical="center"/>
    </xf>
    <xf numFmtId="0" fontId="3" fillId="23" borderId="0" xfId="39" applyFont="1" applyAlignment="1" applyProtection="1">
      <alignment vertical="center"/>
    </xf>
    <xf numFmtId="0" fontId="31" fillId="0" borderId="0" xfId="52" applyFont="1" applyFill="1" applyAlignment="1" applyProtection="1">
      <alignment horizontal="left"/>
    </xf>
    <xf numFmtId="3" fontId="4" fillId="0" borderId="0" xfId="28" applyNumberFormat="1" applyFont="1" applyFill="1" applyBorder="1" applyAlignment="1" applyProtection="1">
      <alignment horizontal="right"/>
      <protection locked="0"/>
    </xf>
    <xf numFmtId="0" fontId="3" fillId="23" borderId="0" xfId="0" applyFont="1" applyFill="1" applyProtection="1"/>
    <xf numFmtId="0" fontId="4" fillId="23" borderId="0" xfId="0" applyFont="1" applyFill="1" applyAlignment="1" applyProtection="1">
      <alignment horizontal="justify" wrapText="1"/>
    </xf>
    <xf numFmtId="0" fontId="4" fillId="23" borderId="0" xfId="0" applyFont="1" applyFill="1" applyAlignment="1" applyProtection="1">
      <alignment horizontal="justify" vertical="center" wrapText="1"/>
    </xf>
    <xf numFmtId="0" fontId="4" fillId="23" borderId="16" xfId="0" applyFont="1" applyFill="1" applyBorder="1" applyAlignment="1" applyProtection="1">
      <alignment horizontal="centerContinuous"/>
    </xf>
    <xf numFmtId="0" fontId="4" fillId="23" borderId="17" xfId="0" applyFont="1" applyFill="1" applyBorder="1" applyAlignment="1" applyProtection="1">
      <alignment horizontal="centerContinuous"/>
    </xf>
    <xf numFmtId="0" fontId="4" fillId="23" borderId="10" xfId="0" applyFont="1" applyFill="1" applyBorder="1" applyAlignment="1" applyProtection="1">
      <alignment horizontal="center" wrapText="1"/>
    </xf>
    <xf numFmtId="0" fontId="4" fillId="23" borderId="18" xfId="0" applyFont="1" applyFill="1" applyBorder="1" applyAlignment="1" applyProtection="1">
      <alignment horizontal="center" wrapText="1"/>
    </xf>
    <xf numFmtId="0" fontId="4" fillId="23" borderId="17" xfId="0" applyFont="1" applyFill="1" applyBorder="1" applyAlignment="1" applyProtection="1">
      <alignment horizontal="center" wrapText="1"/>
    </xf>
    <xf numFmtId="0" fontId="4" fillId="23" borderId="0" xfId="0" applyFont="1" applyFill="1" applyBorder="1" applyAlignment="1" applyProtection="1">
      <alignment horizontal="center" wrapText="1"/>
    </xf>
    <xf numFmtId="9" fontId="4" fillId="23" borderId="12" xfId="40" applyNumberFormat="1" applyFont="1" applyBorder="1" applyAlignment="1" applyProtection="1">
      <alignment horizontal="left" wrapText="1"/>
    </xf>
    <xf numFmtId="166" fontId="27" fillId="23" borderId="0" xfId="28" applyNumberFormat="1" applyFont="1" applyFill="1" applyBorder="1" applyProtection="1"/>
    <xf numFmtId="9" fontId="4" fillId="23" borderId="12" xfId="40" applyNumberFormat="1" applyFont="1" applyBorder="1" applyAlignment="1" applyProtection="1">
      <alignment horizontal="left"/>
    </xf>
    <xf numFmtId="0" fontId="4" fillId="23" borderId="12" xfId="40" applyFont="1" applyBorder="1" applyAlignment="1" applyProtection="1">
      <alignment horizontal="left" wrapText="1"/>
    </xf>
    <xf numFmtId="0" fontId="4" fillId="23" borderId="0" xfId="40" applyFont="1" applyBorder="1" applyAlignment="1" applyProtection="1">
      <alignment horizontal="left" wrapText="1"/>
    </xf>
    <xf numFmtId="166" fontId="4" fillId="23" borderId="0" xfId="28" applyNumberFormat="1" applyFont="1" applyFill="1" applyBorder="1" applyAlignment="1" applyProtection="1"/>
    <xf numFmtId="43" fontId="4" fillId="23" borderId="0" xfId="28" applyFont="1" applyFill="1" applyBorder="1" applyProtection="1"/>
    <xf numFmtId="6" fontId="4" fillId="26" borderId="11" xfId="29" applyNumberFormat="1" applyFont="1" applyFill="1" applyBorder="1" applyAlignment="1" applyProtection="1">
      <protection locked="0"/>
    </xf>
    <xf numFmtId="14" fontId="4" fillId="26" borderId="12" xfId="50" applyNumberFormat="1" applyFont="1" applyFill="1" applyBorder="1" applyProtection="1">
      <protection locked="0"/>
    </xf>
    <xf numFmtId="0" fontId="4" fillId="26" borderId="12" xfId="51" applyNumberFormat="1" applyFont="1" applyFill="1" applyBorder="1" applyProtection="1">
      <protection locked="0"/>
    </xf>
    <xf numFmtId="171" fontId="4" fillId="26" borderId="26" xfId="29" applyNumberFormat="1" applyFont="1" applyFill="1" applyBorder="1" applyProtection="1">
      <protection locked="0"/>
    </xf>
    <xf numFmtId="43" fontId="4" fillId="26" borderId="24" xfId="28" applyNumberFormat="1" applyFont="1" applyFill="1" applyBorder="1" applyProtection="1">
      <protection locked="0"/>
    </xf>
    <xf numFmtId="43" fontId="4" fillId="26" borderId="18" xfId="28" applyNumberFormat="1" applyFont="1" applyFill="1" applyBorder="1" applyProtection="1">
      <protection locked="0"/>
    </xf>
    <xf numFmtId="171" fontId="4" fillId="26" borderId="28" xfId="29" applyNumberFormat="1" applyFont="1" applyFill="1" applyBorder="1" applyProtection="1">
      <protection locked="0"/>
    </xf>
    <xf numFmtId="171" fontId="4" fillId="26" borderId="17" xfId="29" applyNumberFormat="1" applyFont="1" applyFill="1" applyBorder="1" applyProtection="1">
      <protection locked="0"/>
    </xf>
    <xf numFmtId="4" fontId="4" fillId="26" borderId="12" xfId="0" applyNumberFormat="1" applyFont="1" applyFill="1" applyBorder="1" applyAlignment="1" applyProtection="1">
      <alignment horizontal="center"/>
      <protection locked="0"/>
    </xf>
    <xf numFmtId="0" fontId="3" fillId="23" borderId="0" xfId="50" applyFont="1" applyAlignment="1" applyProtection="1">
      <alignment vertical="top"/>
    </xf>
    <xf numFmtId="0" fontId="4" fillId="23" borderId="0" xfId="48" applyFont="1" applyFill="1" applyAlignment="1" applyProtection="1">
      <alignment horizontal="left" vertical="top" wrapText="1"/>
    </xf>
    <xf numFmtId="1" fontId="4" fillId="26" borderId="12" xfId="50" applyNumberFormat="1" applyFont="1" applyFill="1" applyBorder="1" applyAlignment="1" applyProtection="1">
      <alignment vertical="top"/>
      <protection locked="0"/>
    </xf>
    <xf numFmtId="0" fontId="4" fillId="23" borderId="0" xfId="50" applyFont="1" applyAlignment="1" applyProtection="1">
      <alignment vertical="top"/>
    </xf>
    <xf numFmtId="167" fontId="4" fillId="26" borderId="12" xfId="50" applyNumberFormat="1" applyFont="1" applyFill="1" applyBorder="1" applyProtection="1">
      <protection locked="0"/>
    </xf>
    <xf numFmtId="0" fontId="0" fillId="0" borderId="0" xfId="0" applyAlignment="1"/>
    <xf numFmtId="0" fontId="5" fillId="25" borderId="0" xfId="39" applyFont="1" applyFill="1" applyAlignment="1" applyProtection="1">
      <alignment horizontal="left"/>
    </xf>
    <xf numFmtId="0" fontId="4" fillId="23" borderId="0" xfId="39" applyFont="1" applyAlignment="1" applyProtection="1">
      <alignment horizontal="justify" wrapText="1"/>
    </xf>
    <xf numFmtId="0" fontId="4" fillId="23" borderId="0" xfId="39" applyFont="1" applyAlignment="1" applyProtection="1">
      <alignment horizontal="right" wrapText="1"/>
    </xf>
    <xf numFmtId="0" fontId="7" fillId="26" borderId="22" xfId="48" applyFont="1" applyFill="1" applyBorder="1" applyAlignment="1" applyProtection="1">
      <alignment horizontal="left"/>
      <protection locked="0"/>
    </xf>
    <xf numFmtId="0" fontId="5" fillId="25" borderId="0" xfId="48" applyFont="1" applyFill="1" applyAlignment="1" applyProtection="1">
      <alignment horizontal="left"/>
    </xf>
    <xf numFmtId="0" fontId="4" fillId="26" borderId="10" xfId="48" applyFont="1" applyFill="1" applyBorder="1" applyAlignment="1" applyProtection="1">
      <alignment horizontal="left"/>
      <protection locked="0"/>
    </xf>
    <xf numFmtId="0" fontId="7" fillId="26" borderId="10" xfId="48" applyFont="1" applyFill="1" applyBorder="1" applyAlignment="1" applyProtection="1">
      <alignment horizontal="left"/>
      <protection locked="0"/>
    </xf>
    <xf numFmtId="0" fontId="30" fillId="26" borderId="22" xfId="49" applyFill="1" applyBorder="1" applyAlignment="1" applyProtection="1">
      <alignment horizontal="left"/>
      <protection locked="0"/>
    </xf>
    <xf numFmtId="3" fontId="4" fillId="26" borderId="10" xfId="48" applyNumberFormat="1" applyFont="1" applyFill="1" applyBorder="1" applyAlignment="1" applyProtection="1">
      <alignment horizontal="right"/>
      <protection locked="0"/>
    </xf>
    <xf numFmtId="3" fontId="4" fillId="26" borderId="10" xfId="48" applyNumberFormat="1" applyFont="1" applyFill="1" applyBorder="1" applyAlignment="1" applyProtection="1">
      <alignment horizontal="left"/>
      <protection locked="0"/>
    </xf>
    <xf numFmtId="0" fontId="4" fillId="0" borderId="0" xfId="48" applyFont="1" applyBorder="1" applyAlignment="1" applyProtection="1">
      <alignment horizontal="center"/>
    </xf>
    <xf numFmtId="167" fontId="4" fillId="26" borderId="10" xfId="48" applyNumberFormat="1" applyFont="1" applyFill="1" applyBorder="1" applyAlignment="1" applyProtection="1">
      <alignment horizontal="right"/>
      <protection locked="0"/>
    </xf>
    <xf numFmtId="0" fontId="7" fillId="26" borderId="10" xfId="48" applyFont="1" applyFill="1" applyBorder="1" applyAlignment="1" applyProtection="1">
      <alignment horizontal="left" wrapText="1"/>
      <protection locked="0"/>
    </xf>
    <xf numFmtId="0" fontId="1" fillId="0" borderId="10" xfId="48" applyBorder="1" applyAlignment="1" applyProtection="1">
      <alignment horizontal="left" wrapText="1"/>
      <protection locked="0"/>
    </xf>
    <xf numFmtId="0" fontId="4" fillId="23" borderId="0" xfId="0" applyFont="1" applyFill="1" applyBorder="1" applyAlignment="1">
      <alignment horizontal="justify" vertical="center" wrapText="1"/>
    </xf>
    <xf numFmtId="0" fontId="4" fillId="0" borderId="0" xfId="0" applyFont="1" applyBorder="1" applyAlignment="1">
      <alignment horizontal="justify" vertical="center" wrapText="1"/>
    </xf>
    <xf numFmtId="0" fontId="4" fillId="0" borderId="0" xfId="0" applyFont="1" applyAlignment="1">
      <alignment horizontal="justify" vertical="center" wrapText="1"/>
    </xf>
    <xf numFmtId="0" fontId="6" fillId="26" borderId="16" xfId="0" applyFont="1" applyFill="1" applyBorder="1" applyAlignment="1" applyProtection="1">
      <alignment horizontal="left" wrapText="1"/>
      <protection locked="0"/>
    </xf>
    <xf numFmtId="0" fontId="6" fillId="26" borderId="22" xfId="0" applyFont="1" applyFill="1" applyBorder="1" applyAlignment="1" applyProtection="1">
      <alignment horizontal="left" wrapText="1"/>
      <protection locked="0"/>
    </xf>
    <xf numFmtId="0" fontId="0" fillId="26" borderId="22" xfId="0" applyFill="1" applyBorder="1" applyAlignment="1" applyProtection="1">
      <alignment horizontal="left" wrapText="1"/>
      <protection locked="0"/>
    </xf>
    <xf numFmtId="0" fontId="0" fillId="26" borderId="17" xfId="0" applyFill="1" applyBorder="1" applyAlignment="1" applyProtection="1">
      <alignment horizontal="left" wrapText="1"/>
      <protection locked="0"/>
    </xf>
    <xf numFmtId="0" fontId="4" fillId="23" borderId="16" xfId="0" applyFont="1" applyFill="1" applyBorder="1" applyAlignment="1">
      <alignment horizontal="center"/>
    </xf>
    <xf numFmtId="0" fontId="4" fillId="23" borderId="17" xfId="0" applyFont="1" applyFill="1" applyBorder="1" applyAlignment="1">
      <alignment horizontal="center"/>
    </xf>
    <xf numFmtId="0" fontId="3" fillId="23" borderId="10" xfId="48" applyFont="1" applyFill="1" applyBorder="1" applyAlignment="1" applyProtection="1">
      <alignment horizontal="left" vertical="center"/>
    </xf>
    <xf numFmtId="0" fontId="5" fillId="25" borderId="0" xfId="50" applyFont="1" applyFill="1" applyAlignment="1" applyProtection="1">
      <alignment horizontal="left"/>
    </xf>
    <xf numFmtId="0" fontId="6" fillId="26" borderId="35" xfId="48" applyFont="1" applyFill="1" applyBorder="1" applyAlignment="1" applyProtection="1">
      <alignment horizontal="left" vertical="top" wrapText="1"/>
      <protection locked="0"/>
    </xf>
    <xf numFmtId="0" fontId="6" fillId="26" borderId="34" xfId="48" applyFont="1" applyFill="1" applyBorder="1" applyAlignment="1" applyProtection="1">
      <alignment horizontal="left" vertical="top" wrapText="1"/>
      <protection locked="0"/>
    </xf>
    <xf numFmtId="0" fontId="6" fillId="26" borderId="33" xfId="48" applyFont="1" applyFill="1" applyBorder="1" applyAlignment="1" applyProtection="1">
      <alignment horizontal="left" vertical="top" wrapText="1"/>
      <protection locked="0"/>
    </xf>
    <xf numFmtId="0" fontId="6" fillId="26" borderId="32" xfId="48" applyFont="1" applyFill="1" applyBorder="1" applyAlignment="1" applyProtection="1">
      <alignment horizontal="left" vertical="top" wrapText="1"/>
      <protection locked="0"/>
    </xf>
    <xf numFmtId="0" fontId="6" fillId="26" borderId="31" xfId="48" applyFont="1" applyFill="1" applyBorder="1" applyAlignment="1" applyProtection="1">
      <alignment horizontal="left" vertical="top" wrapText="1"/>
      <protection locked="0"/>
    </xf>
    <xf numFmtId="0" fontId="6" fillId="26" borderId="30" xfId="48" applyFont="1" applyFill="1" applyBorder="1" applyAlignment="1" applyProtection="1">
      <alignment horizontal="left" vertical="top" wrapText="1"/>
      <protection locked="0"/>
    </xf>
    <xf numFmtId="0" fontId="5" fillId="25" borderId="0" xfId="0" applyFont="1" applyFill="1" applyAlignment="1" applyProtection="1">
      <alignment horizontal="left"/>
    </xf>
    <xf numFmtId="0" fontId="4" fillId="0" borderId="0" xfId="0" applyFont="1" applyAlignment="1" applyProtection="1">
      <alignment horizontal="right" wrapText="1"/>
    </xf>
    <xf numFmtId="0" fontId="0" fillId="0" borderId="0" xfId="0" applyAlignment="1" applyProtection="1">
      <alignment horizontal="right" wrapText="1"/>
    </xf>
    <xf numFmtId="0" fontId="4" fillId="26" borderId="16" xfId="0" applyFont="1" applyFill="1" applyBorder="1" applyAlignment="1" applyProtection="1">
      <alignment horizontal="left" vertical="top" wrapText="1"/>
      <protection locked="0"/>
    </xf>
    <xf numFmtId="0" fontId="4" fillId="26" borderId="22" xfId="0" applyFont="1" applyFill="1" applyBorder="1" applyAlignment="1" applyProtection="1">
      <alignment horizontal="left" vertical="top" wrapText="1"/>
      <protection locked="0"/>
    </xf>
    <xf numFmtId="0" fontId="4" fillId="26" borderId="17" xfId="0" applyFont="1" applyFill="1" applyBorder="1" applyAlignment="1" applyProtection="1">
      <alignment horizontal="left" vertical="top" wrapText="1"/>
      <protection locked="0"/>
    </xf>
    <xf numFmtId="0" fontId="0" fillId="0" borderId="0" xfId="0" applyAlignment="1" applyProtection="1"/>
    <xf numFmtId="0" fontId="4" fillId="23" borderId="0" xfId="0" applyFont="1" applyFill="1" applyBorder="1" applyAlignment="1" applyProtection="1">
      <alignment horizontal="justify" vertical="center" wrapText="1"/>
    </xf>
    <xf numFmtId="0" fontId="4" fillId="0" borderId="0" xfId="0" applyFont="1" applyBorder="1" applyAlignment="1" applyProtection="1">
      <alignment vertical="center" wrapText="1"/>
    </xf>
    <xf numFmtId="0" fontId="6" fillId="26" borderId="16" xfId="0" applyFont="1" applyFill="1" applyBorder="1" applyAlignment="1" applyProtection="1">
      <alignment horizontal="left" vertical="top" wrapText="1"/>
      <protection locked="0"/>
    </xf>
    <xf numFmtId="0" fontId="6" fillId="26" borderId="22" xfId="0" applyFont="1" applyFill="1" applyBorder="1" applyAlignment="1" applyProtection="1">
      <alignment horizontal="left" vertical="top" wrapText="1"/>
      <protection locked="0"/>
    </xf>
    <xf numFmtId="0" fontId="6" fillId="26" borderId="17" xfId="0" applyFont="1" applyFill="1" applyBorder="1" applyAlignment="1" applyProtection="1">
      <alignment horizontal="left" vertical="top" wrapText="1"/>
      <protection locked="0"/>
    </xf>
    <xf numFmtId="0" fontId="0" fillId="0" borderId="0" xfId="0" applyAlignment="1"/>
    <xf numFmtId="0" fontId="4" fillId="26" borderId="16" xfId="0" applyNumberFormat="1" applyFont="1" applyFill="1" applyBorder="1" applyAlignment="1" applyProtection="1">
      <alignment horizontal="left" vertical="top" wrapText="1"/>
      <protection locked="0"/>
    </xf>
    <xf numFmtId="0" fontId="4" fillId="26" borderId="22" xfId="0" applyNumberFormat="1" applyFont="1" applyFill="1" applyBorder="1" applyAlignment="1" applyProtection="1">
      <alignment horizontal="left" vertical="top" wrapText="1"/>
      <protection locked="0"/>
    </xf>
    <xf numFmtId="0" fontId="4" fillId="26" borderId="17" xfId="0" applyNumberFormat="1" applyFont="1" applyFill="1" applyBorder="1" applyAlignment="1" applyProtection="1">
      <alignment horizontal="left" vertical="top" wrapText="1"/>
      <protection locked="0"/>
    </xf>
    <xf numFmtId="0" fontId="4" fillId="23" borderId="0" xfId="40" applyFont="1" applyAlignment="1">
      <alignment horizontal="justify" wrapText="1"/>
    </xf>
    <xf numFmtId="0" fontId="0" fillId="0" borderId="0" xfId="0" applyAlignment="1">
      <alignment horizontal="justify" wrapText="1"/>
    </xf>
    <xf numFmtId="0" fontId="4" fillId="0" borderId="0" xfId="0" applyFont="1" applyFill="1" applyAlignment="1">
      <alignment horizontal="justify" wrapText="1"/>
    </xf>
    <xf numFmtId="0" fontId="5" fillId="25" borderId="0" xfId="39" applyFont="1" applyFill="1" applyAlignment="1" applyProtection="1"/>
    <xf numFmtId="0" fontId="5" fillId="0" borderId="0" xfId="39" applyFont="1" applyFill="1" applyAlignment="1" applyProtection="1"/>
    <xf numFmtId="0" fontId="3" fillId="0" borderId="0" xfId="0" applyFont="1" applyFill="1" applyProtection="1"/>
    <xf numFmtId="0" fontId="4" fillId="0" borderId="0" xfId="0" applyFont="1" applyFill="1" applyProtection="1"/>
    <xf numFmtId="0" fontId="2" fillId="0" borderId="0" xfId="0" applyFont="1" applyFill="1" applyAlignment="1" applyProtection="1">
      <alignment horizontal="left"/>
    </xf>
    <xf numFmtId="0" fontId="4" fillId="0" borderId="0" xfId="0" applyFont="1" applyFill="1" applyAlignment="1" applyProtection="1">
      <alignment horizontal="right" vertical="center" indent="1"/>
    </xf>
    <xf numFmtId="0" fontId="4" fillId="27" borderId="10" xfId="0" applyNumberFormat="1" applyFont="1" applyFill="1" applyBorder="1" applyAlignment="1" applyProtection="1">
      <protection locked="0"/>
    </xf>
    <xf numFmtId="0" fontId="4" fillId="27" borderId="22"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4" fillId="0" borderId="0" xfId="0" applyFont="1" applyFill="1" applyAlignment="1" applyProtection="1">
      <alignment horizontal="right" indent="1"/>
    </xf>
    <xf numFmtId="3" fontId="4" fillId="26" borderId="10" xfId="28" applyNumberFormat="1" applyFont="1" applyFill="1" applyBorder="1" applyAlignment="1" applyProtection="1">
      <alignment horizontal="left"/>
      <protection locked="0"/>
    </xf>
    <xf numFmtId="3" fontId="4" fillId="26" borderId="22" xfId="28" applyNumberFormat="1" applyFont="1" applyFill="1" applyBorder="1" applyAlignment="1" applyProtection="1">
      <alignment horizontal="center"/>
      <protection locked="0"/>
    </xf>
    <xf numFmtId="2" fontId="4" fillId="27" borderId="10" xfId="0" applyNumberFormat="1" applyFont="1" applyFill="1" applyBorder="1" applyAlignment="1" applyProtection="1">
      <protection locked="0"/>
    </xf>
    <xf numFmtId="0" fontId="4" fillId="0" borderId="0" xfId="48" applyFont="1" applyFill="1" applyAlignment="1" applyProtection="1">
      <alignment horizontal="right" vertical="center" indent="1"/>
    </xf>
    <xf numFmtId="2" fontId="4" fillId="27" borderId="22" xfId="0" applyNumberFormat="1" applyFont="1" applyFill="1" applyBorder="1" applyAlignment="1" applyProtection="1">
      <protection locked="0"/>
    </xf>
    <xf numFmtId="2" fontId="4" fillId="27" borderId="22" xfId="44" applyNumberFormat="1" applyFont="1" applyFill="1" applyBorder="1" applyAlignment="1" applyProtection="1">
      <protection locked="0"/>
    </xf>
    <xf numFmtId="0" fontId="4" fillId="0" borderId="0" xfId="0" applyFont="1" applyFill="1" applyAlignment="1" applyProtection="1">
      <alignment horizontal="right" vertical="center" wrapText="1" indent="1"/>
    </xf>
    <xf numFmtId="2" fontId="4" fillId="0" borderId="0" xfId="0" applyNumberFormat="1" applyFont="1" applyFill="1" applyBorder="1" applyAlignment="1" applyProtection="1">
      <protection locked="0"/>
    </xf>
    <xf numFmtId="0" fontId="1" fillId="0" borderId="0" xfId="48" applyFont="1" applyFill="1" applyBorder="1" applyAlignment="1" applyProtection="1">
      <alignment horizontal="justify" vertical="top" wrapText="1"/>
    </xf>
    <xf numFmtId="0" fontId="4" fillId="0" borderId="0" xfId="39" applyFont="1" applyFill="1" applyProtection="1"/>
    <xf numFmtId="0" fontId="4" fillId="0" borderId="0" xfId="48" applyFont="1" applyFill="1" applyAlignment="1" applyProtection="1">
      <alignment horizontal="right" indent="1"/>
    </xf>
    <xf numFmtId="41" fontId="4" fillId="27" borderId="10" xfId="28" applyNumberFormat="1" applyFont="1" applyFill="1" applyBorder="1" applyAlignment="1" applyProtection="1">
      <alignment horizontal="center"/>
      <protection locked="0"/>
    </xf>
    <xf numFmtId="0" fontId="3" fillId="23" borderId="0" xfId="0" applyFont="1" applyFill="1" applyAlignment="1">
      <alignment vertical="center"/>
    </xf>
    <xf numFmtId="0" fontId="4" fillId="26" borderId="16" xfId="39" applyFont="1" applyFill="1" applyBorder="1" applyAlignment="1" applyProtection="1">
      <alignment horizontal="left" vertical="top" wrapText="1"/>
      <protection locked="0"/>
    </xf>
    <xf numFmtId="0" fontId="4" fillId="26" borderId="17" xfId="39" applyFont="1" applyFill="1" applyBorder="1" applyAlignment="1" applyProtection="1">
      <alignment horizontal="left" vertical="top" wrapText="1"/>
      <protection locked="0"/>
    </xf>
    <xf numFmtId="0" fontId="3" fillId="28" borderId="12" xfId="0" applyFont="1" applyFill="1" applyBorder="1" applyAlignment="1" applyProtection="1">
      <alignment horizontal="center" vertical="center" wrapText="1"/>
    </xf>
    <xf numFmtId="0" fontId="4" fillId="0" borderId="13" xfId="0" applyFont="1" applyFill="1" applyBorder="1" applyAlignment="1" applyProtection="1">
      <alignment horizontal="center"/>
    </xf>
    <xf numFmtId="168" fontId="4" fillId="26" borderId="36" xfId="28" applyNumberFormat="1" applyFont="1" applyFill="1" applyBorder="1" applyAlignment="1" applyProtection="1">
      <protection locked="0"/>
    </xf>
    <xf numFmtId="0" fontId="4" fillId="0" borderId="14" xfId="0" applyFont="1" applyFill="1" applyBorder="1" applyAlignment="1" applyProtection="1">
      <alignment horizontal="center"/>
    </xf>
    <xf numFmtId="0" fontId="4" fillId="0" borderId="21" xfId="0" applyFont="1" applyFill="1" applyBorder="1" applyAlignment="1" applyProtection="1">
      <alignment horizontal="center"/>
    </xf>
    <xf numFmtId="168" fontId="4" fillId="26" borderId="21" xfId="28" applyNumberFormat="1" applyFont="1" applyFill="1" applyBorder="1" applyAlignment="1" applyProtection="1">
      <protection locked="0"/>
    </xf>
    <xf numFmtId="0" fontId="4" fillId="23" borderId="12" xfId="0" applyFont="1" applyFill="1" applyBorder="1" applyAlignment="1">
      <alignment horizontal="center" wrapText="1"/>
    </xf>
    <xf numFmtId="6" fontId="4" fillId="26" borderId="12" xfId="29" applyNumberFormat="1" applyFont="1" applyFill="1" applyBorder="1" applyAlignment="1" applyProtection="1">
      <protection locked="0"/>
    </xf>
    <xf numFmtId="0" fontId="4" fillId="23" borderId="0" xfId="0" applyFont="1" applyFill="1" applyBorder="1" applyAlignment="1">
      <alignment horizontal="center"/>
    </xf>
    <xf numFmtId="6" fontId="4" fillId="0" borderId="0" xfId="29" applyNumberFormat="1" applyFont="1" applyFill="1" applyBorder="1" applyAlignment="1" applyProtection="1">
      <protection locked="0"/>
    </xf>
    <xf numFmtId="6" fontId="34" fillId="0" borderId="0" xfId="29" applyNumberFormat="1" applyFont="1" applyFill="1" applyBorder="1" applyAlignment="1" applyProtection="1">
      <protection locked="0"/>
    </xf>
    <xf numFmtId="0" fontId="4" fillId="0" borderId="0" xfId="29" applyNumberFormat="1" applyFont="1" applyFill="1" applyBorder="1" applyAlignment="1" applyProtection="1">
      <protection locked="0"/>
    </xf>
    <xf numFmtId="172" fontId="3" fillId="0" borderId="0" xfId="0" applyNumberFormat="1" applyFont="1" applyFill="1" applyAlignment="1" applyProtection="1">
      <alignment horizontal="left"/>
    </xf>
    <xf numFmtId="0" fontId="4" fillId="0" borderId="12" xfId="0" applyFont="1" applyFill="1" applyBorder="1" applyAlignment="1">
      <alignment horizontal="center" wrapText="1"/>
    </xf>
    <xf numFmtId="0" fontId="3" fillId="0" borderId="0" xfId="0" applyFont="1" applyFill="1" applyAlignment="1" applyProtection="1">
      <alignment vertical="center"/>
    </xf>
  </cellXfs>
  <cellStyles count="5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urrency" xfId="29" builtinId="4"/>
    <cellStyle name="Currency 2" xfId="51" xr:uid="{8EA6EAAB-F054-47BD-861F-C19F7774EA10}"/>
    <cellStyle name="Explanatory Text" xfId="30" builtinId="53"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Hyperlink 2" xfId="49" xr:uid="{03873F28-3CEA-43FF-985E-E1610EEAD7F2}"/>
    <cellStyle name="Input" xfId="36" builtinId="20" customBuiltin="1"/>
    <cellStyle name="Linked Cell" xfId="37" builtinId="24" customBuiltin="1"/>
    <cellStyle name="Neutral" xfId="38" builtinId="28" customBuiltin="1"/>
    <cellStyle name="Normal" xfId="0" builtinId="0"/>
    <cellStyle name="Normal 2" xfId="48" xr:uid="{7DD515D5-1710-4AA6-BF6B-3064EE238D12}"/>
    <cellStyle name="Normal_Dispatchable RFP Forms" xfId="39" xr:uid="{00000000-0005-0000-0000-000028000000}"/>
    <cellStyle name="Normal_Dispatchable RFP Forms 2" xfId="50" xr:uid="{9B88F5F9-AAD4-4F67-B7A2-3E179B6C2646}"/>
    <cellStyle name="Normal_Dispatchable RFP Forms 2 2" xfId="52" xr:uid="{D30A8928-F2CE-4546-9FA5-05B306C714B6}"/>
    <cellStyle name="Normal_Dispatchable RFP Forms_Unlocked" xfId="40" xr:uid="{00000000-0005-0000-0000-000029000000}"/>
    <cellStyle name="Normal_LGIP_Interconnection_Request" xfId="41" xr:uid="{00000000-0005-0000-0000-00002A000000}"/>
    <cellStyle name="Note" xfId="42" builtinId="10" customBuiltin="1"/>
    <cellStyle name="Output" xfId="43" builtinId="21" customBuiltin="1"/>
    <cellStyle name="Percent" xfId="44" builtinId="5"/>
    <cellStyle name="Title" xfId="45" builtinId="15" customBuiltin="1"/>
    <cellStyle name="Total" xfId="46" builtinId="25" customBuiltin="1"/>
    <cellStyle name="Warning Text" xfId="47" builtinId="11" customBuiltin="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laboration.xcelenergy.com/_PSCo/2013/S123_RFP/PSCo2013_S123BiomassRFP_FormsA-H.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PSCo2013_AllSource\ATTACHMENT%203.2-2%20RENEWABLE%20RESOURCES%20RFP%20FORM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NOIR"/>
      <sheetName val="B_BidCert"/>
      <sheetName val="C_CoverSht"/>
      <sheetName val="D1_Pricing"/>
      <sheetName val="D2_InterconnectCost"/>
      <sheetName val="E_ConstructMS"/>
      <sheetName val="F1_TechDesc_Biomass"/>
      <sheetName val="F2_ProdProfile"/>
      <sheetName val="F3_Section123"/>
      <sheetName val="G_NatGas"/>
      <sheetName val="H_Emissions"/>
      <sheetName val="LEC"/>
    </sheetNames>
    <sheetDataSet>
      <sheetData sheetId="0" refreshError="1"/>
      <sheetData sheetId="1" refreshError="1"/>
      <sheetData sheetId="2"/>
      <sheetData sheetId="3"/>
      <sheetData sheetId="4"/>
      <sheetData sheetId="5" refreshError="1"/>
      <sheetData sheetId="6" refreshError="1"/>
      <sheetData sheetId="7" refreshError="1"/>
      <sheetData sheetId="8" refreshError="1"/>
      <sheetData sheetId="9" refreshError="1"/>
      <sheetData sheetId="10" refreshError="1"/>
      <sheetData sheetId="1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NOIR"/>
      <sheetName val="B_BidCert"/>
      <sheetName val="C_CoverSht"/>
      <sheetName val="D1_Pricing"/>
      <sheetName val="D2_InterconnectCost"/>
      <sheetName val="E_ConstructMS"/>
      <sheetName val="F1_TechDesc_PV"/>
      <sheetName val="F2_TechDesc_ST"/>
      <sheetName val="F3_TechDesc_Wind"/>
      <sheetName val="F4_TechDesc_Other"/>
      <sheetName val="F5_ProdProfile"/>
      <sheetName val="G_NatGas"/>
      <sheetName val="H_Emissions"/>
      <sheetName val="I_RepAuth"/>
      <sheetName val="J_LGIP"/>
      <sheetName val="L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persons/person.xml><?xml version="1.0" encoding="utf-8"?>
<personList xmlns="http://schemas.microsoft.com/office/spreadsheetml/2018/threadedcomments" xmlns:x="http://schemas.openxmlformats.org/spreadsheetml/2006/main">
  <person displayName="Dean Koujak" id="{8DEAA7DF-99B0-47FB-8D98-27F22DA13E2E}" userId="S::DKoujak@navigant.com::96e9f50b-8c6d-41ac-b4cb-67eb2615495e" providerId="AD"/>
  <person displayName="Dean Koujak" id="{20D0741A-619E-49CE-9022-2D664E13D76D}" userId="S::dkoujak@navigant.com::96e9f50b-8c6d-41ac-b4cb-67eb2615495e"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3C148-1CDB-4C60-B131-84AF4871EF4B}">
  <sheetPr>
    <pageSetUpPr fitToPage="1"/>
  </sheetPr>
  <dimension ref="A1:C17"/>
  <sheetViews>
    <sheetView tabSelected="1" zoomScale="80" zoomScaleNormal="80" workbookViewId="0">
      <selection activeCell="D1" sqref="D1"/>
    </sheetView>
  </sheetViews>
  <sheetFormatPr defaultColWidth="9.140625" defaultRowHeight="12.75" x14ac:dyDescent="0.2"/>
  <cols>
    <col min="1" max="1" width="17.7109375" style="2" customWidth="1"/>
    <col min="2" max="2" width="1.7109375" style="2" customWidth="1"/>
    <col min="3" max="3" width="76.85546875" style="2" customWidth="1"/>
    <col min="4" max="16384" width="9.140625" style="2"/>
  </cols>
  <sheetData>
    <row r="1" spans="1:3" ht="18" x14ac:dyDescent="0.25">
      <c r="A1" s="180" t="s">
        <v>475</v>
      </c>
      <c r="B1" s="180"/>
      <c r="C1" s="180"/>
    </row>
    <row r="3" spans="1:3" s="73" customFormat="1" ht="49.5" customHeight="1" x14ac:dyDescent="0.2">
      <c r="A3" s="181" t="s">
        <v>434</v>
      </c>
      <c r="B3" s="181"/>
      <c r="C3" s="181"/>
    </row>
    <row r="4" spans="1:3" s="73" customFormat="1" ht="15" x14ac:dyDescent="0.2"/>
    <row r="5" spans="1:3" s="73" customFormat="1" ht="24" customHeight="1" x14ac:dyDescent="0.2">
      <c r="A5" s="74" t="s">
        <v>38</v>
      </c>
      <c r="B5" s="74"/>
      <c r="C5" s="75"/>
    </row>
    <row r="6" spans="1:3" s="73" customFormat="1" ht="18" customHeight="1" x14ac:dyDescent="0.2">
      <c r="A6" s="74"/>
      <c r="B6" s="74"/>
      <c r="C6" s="73" t="s">
        <v>39</v>
      </c>
    </row>
    <row r="7" spans="1:3" s="73" customFormat="1" ht="15" x14ac:dyDescent="0.2">
      <c r="A7" s="74"/>
      <c r="B7" s="74"/>
    </row>
    <row r="8" spans="1:3" s="73" customFormat="1" ht="24" customHeight="1" x14ac:dyDescent="0.2">
      <c r="A8" s="74" t="s">
        <v>40</v>
      </c>
      <c r="B8" s="74"/>
      <c r="C8" s="75"/>
    </row>
    <row r="9" spans="1:3" s="73" customFormat="1" ht="18" customHeight="1" x14ac:dyDescent="0.2">
      <c r="A9" s="74"/>
      <c r="B9" s="74"/>
      <c r="C9" s="73" t="s">
        <v>41</v>
      </c>
    </row>
    <row r="10" spans="1:3" s="73" customFormat="1" ht="15" x14ac:dyDescent="0.2">
      <c r="A10" s="74"/>
      <c r="B10" s="74"/>
    </row>
    <row r="11" spans="1:3" s="73" customFormat="1" ht="45" x14ac:dyDescent="0.2">
      <c r="A11" s="76" t="s">
        <v>494</v>
      </c>
      <c r="B11" s="76"/>
      <c r="C11" s="75"/>
    </row>
    <row r="12" spans="1:3" s="73" customFormat="1" ht="21" customHeight="1" x14ac:dyDescent="0.2">
      <c r="A12" s="182" t="s">
        <v>493</v>
      </c>
      <c r="B12" s="76"/>
    </row>
    <row r="13" spans="1:3" s="73" customFormat="1" ht="24" customHeight="1" x14ac:dyDescent="0.2">
      <c r="A13" s="182"/>
      <c r="B13" s="76"/>
      <c r="C13" s="75"/>
    </row>
    <row r="14" spans="1:3" s="73" customFormat="1" ht="15" x14ac:dyDescent="0.2">
      <c r="A14" s="74"/>
      <c r="B14" s="74"/>
    </row>
    <row r="15" spans="1:3" s="73" customFormat="1" ht="26.25" customHeight="1" x14ac:dyDescent="0.2">
      <c r="A15" s="74" t="s">
        <v>42</v>
      </c>
      <c r="B15" s="74"/>
      <c r="C15" s="75"/>
    </row>
    <row r="16" spans="1:3" s="73" customFormat="1" ht="15" x14ac:dyDescent="0.2">
      <c r="A16" s="74"/>
      <c r="B16" s="74"/>
      <c r="C16" s="77"/>
    </row>
    <row r="17" spans="1:3" s="73" customFormat="1" ht="29.25" customHeight="1" x14ac:dyDescent="0.2">
      <c r="A17" s="74" t="s">
        <v>43</v>
      </c>
      <c r="B17" s="74"/>
      <c r="C17" s="78"/>
    </row>
  </sheetData>
  <sheetProtection algorithmName="SHA-512" hashValue="06k6rikGYoV3CctsIzSmPpstD7tMRBVBhgQh11UP/U2VPDlu329B59ezfRGyI8MaHLfrcwS2IrjM7tnHiTeQVQ==" saltValue="pJ2o/ojH8vkPYMpEeuFc+A==" spinCount="100000" sheet="1" formatRows="0"/>
  <mergeCells count="3">
    <mergeCell ref="A1:C1"/>
    <mergeCell ref="A3:C3"/>
    <mergeCell ref="A12:A13"/>
  </mergeCells>
  <printOptions horizontalCentered="1"/>
  <pageMargins left="1" right="1" top="1" bottom="1" header="0.5" footer="0.5"/>
  <pageSetup scale="87" orientation="portrait" r:id="rId1"/>
  <headerFooter alignWithMargins="0">
    <oddFooter>&amp;RBid Certification&amp;LPublic Service Company of Colorado 2017 Company Ownership RFP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A18F6-9AC6-4E59-AE80-C827369A49CE}">
  <sheetPr>
    <pageSetUpPr fitToPage="1"/>
  </sheetPr>
  <dimension ref="A1:J39"/>
  <sheetViews>
    <sheetView showGridLines="0" zoomScale="80" zoomScaleNormal="80" workbookViewId="0">
      <selection activeCell="H1" sqref="H1"/>
    </sheetView>
  </sheetViews>
  <sheetFormatPr defaultColWidth="9.140625" defaultRowHeight="12.75" x14ac:dyDescent="0.2"/>
  <cols>
    <col min="1" max="1" width="3.85546875" style="79" customWidth="1"/>
    <col min="2" max="2" width="5.140625" style="79" customWidth="1"/>
    <col min="3" max="3" width="36" style="79" customWidth="1"/>
    <col min="4" max="4" width="29.85546875" style="79" customWidth="1"/>
    <col min="5" max="7" width="20.85546875" style="79" customWidth="1"/>
    <col min="8" max="8" width="9.140625" style="79"/>
    <col min="9" max="10" width="11.140625" style="79" bestFit="1" customWidth="1"/>
    <col min="11" max="16384" width="9.140625" style="79"/>
  </cols>
  <sheetData>
    <row r="1" spans="1:7" ht="20.25" customHeight="1" x14ac:dyDescent="0.25">
      <c r="A1" s="184" t="s">
        <v>476</v>
      </c>
      <c r="B1" s="184"/>
      <c r="C1" s="184"/>
      <c r="D1" s="184"/>
      <c r="E1" s="184"/>
      <c r="F1" s="184"/>
      <c r="G1" s="184"/>
    </row>
    <row r="3" spans="1:7" ht="20.100000000000001" customHeight="1" x14ac:dyDescent="0.25">
      <c r="A3" s="80" t="s">
        <v>30</v>
      </c>
      <c r="B3" s="81" t="s">
        <v>24</v>
      </c>
      <c r="C3" s="81"/>
      <c r="D3" s="185"/>
      <c r="E3" s="185"/>
      <c r="F3" s="185"/>
      <c r="G3" s="185"/>
    </row>
    <row r="4" spans="1:7" ht="15" x14ac:dyDescent="0.2">
      <c r="C4" s="82"/>
      <c r="D4" s="83"/>
      <c r="E4" s="83"/>
      <c r="F4" s="83"/>
      <c r="G4" s="83"/>
    </row>
    <row r="5" spans="1:7" ht="15.75" customHeight="1" x14ac:dyDescent="0.25">
      <c r="A5" s="80" t="s">
        <v>31</v>
      </c>
      <c r="B5" s="80" t="s">
        <v>50</v>
      </c>
      <c r="C5" s="82"/>
      <c r="D5" s="185"/>
      <c r="E5" s="185"/>
      <c r="F5" s="185"/>
      <c r="G5" s="185"/>
    </row>
    <row r="6" spans="1:7" ht="24" customHeight="1" x14ac:dyDescent="0.25">
      <c r="A6" s="80"/>
      <c r="C6" s="120" t="s">
        <v>15</v>
      </c>
      <c r="D6" s="15"/>
      <c r="E6" s="84" t="s">
        <v>16</v>
      </c>
      <c r="F6" s="15"/>
      <c r="G6" s="84" t="s">
        <v>17</v>
      </c>
    </row>
    <row r="7" spans="1:7" ht="15.75" x14ac:dyDescent="0.25">
      <c r="A7" s="80"/>
      <c r="B7" s="82"/>
      <c r="D7" s="85" t="s">
        <v>46</v>
      </c>
      <c r="E7" s="86"/>
      <c r="F7" s="86"/>
      <c r="G7" s="86"/>
    </row>
    <row r="8" spans="1:7" ht="15.75" x14ac:dyDescent="0.25">
      <c r="A8" s="80" t="s">
        <v>32</v>
      </c>
      <c r="B8" s="80" t="s">
        <v>21</v>
      </c>
      <c r="C8" s="82"/>
      <c r="D8" s="86"/>
      <c r="E8" s="86"/>
      <c r="F8" s="86"/>
      <c r="G8" s="86"/>
    </row>
    <row r="9" spans="1:7" ht="20.100000000000001" customHeight="1" x14ac:dyDescent="0.25">
      <c r="A9" s="80"/>
      <c r="B9" s="82"/>
      <c r="C9" s="82" t="s">
        <v>25</v>
      </c>
      <c r="D9" s="186"/>
      <c r="E9" s="186"/>
      <c r="F9" s="186"/>
      <c r="G9" s="186"/>
    </row>
    <row r="10" spans="1:7" ht="20.100000000000001" customHeight="1" x14ac:dyDescent="0.25">
      <c r="A10" s="80"/>
      <c r="B10" s="82"/>
      <c r="C10" s="82" t="s">
        <v>26</v>
      </c>
      <c r="D10" s="183"/>
      <c r="E10" s="183"/>
      <c r="F10" s="183"/>
      <c r="G10" s="183"/>
    </row>
    <row r="11" spans="1:7" ht="20.100000000000001" customHeight="1" x14ac:dyDescent="0.25">
      <c r="A11" s="80"/>
      <c r="B11" s="82"/>
      <c r="C11" s="82" t="s">
        <v>27</v>
      </c>
      <c r="D11" s="183"/>
      <c r="E11" s="183"/>
      <c r="F11" s="183"/>
      <c r="G11" s="183"/>
    </row>
    <row r="12" spans="1:7" ht="20.100000000000001" customHeight="1" x14ac:dyDescent="0.25">
      <c r="A12" s="80"/>
      <c r="B12" s="82"/>
      <c r="C12" s="82" t="s">
        <v>28</v>
      </c>
      <c r="D12" s="183"/>
      <c r="E12" s="183"/>
      <c r="F12" s="183"/>
      <c r="G12" s="183"/>
    </row>
    <row r="13" spans="1:7" ht="20.100000000000001" customHeight="1" x14ac:dyDescent="0.25">
      <c r="A13" s="80"/>
      <c r="B13" s="82"/>
      <c r="C13" s="82" t="s">
        <v>29</v>
      </c>
      <c r="D13" s="187"/>
      <c r="E13" s="183"/>
      <c r="F13" s="183"/>
      <c r="G13" s="183"/>
    </row>
    <row r="14" spans="1:7" ht="20.100000000000001" customHeight="1" x14ac:dyDescent="0.25">
      <c r="A14" s="80"/>
      <c r="B14" s="82"/>
      <c r="C14" s="82"/>
      <c r="D14" s="86"/>
      <c r="E14" s="86"/>
      <c r="F14" s="86"/>
      <c r="G14" s="86"/>
    </row>
    <row r="15" spans="1:7" ht="20.100000000000001" customHeight="1" x14ac:dyDescent="0.25">
      <c r="A15" s="80" t="s">
        <v>33</v>
      </c>
      <c r="B15" s="80" t="s">
        <v>20</v>
      </c>
      <c r="C15" s="82"/>
      <c r="D15" s="86"/>
      <c r="E15" s="86"/>
      <c r="F15" s="86"/>
      <c r="G15" s="86"/>
    </row>
    <row r="16" spans="1:7" ht="20.100000000000001" customHeight="1" x14ac:dyDescent="0.25">
      <c r="A16" s="80"/>
      <c r="B16" s="82"/>
      <c r="C16" s="82" t="s">
        <v>25</v>
      </c>
      <c r="D16" s="186"/>
      <c r="E16" s="186"/>
      <c r="F16" s="186"/>
      <c r="G16" s="186"/>
    </row>
    <row r="17" spans="1:10" ht="20.100000000000001" customHeight="1" x14ac:dyDescent="0.25">
      <c r="A17" s="80"/>
      <c r="B17" s="82"/>
      <c r="C17" s="82" t="s">
        <v>26</v>
      </c>
      <c r="D17" s="183"/>
      <c r="E17" s="183"/>
      <c r="F17" s="183"/>
      <c r="G17" s="183"/>
    </row>
    <row r="18" spans="1:10" ht="20.100000000000001" customHeight="1" x14ac:dyDescent="0.25">
      <c r="A18" s="80"/>
      <c r="B18" s="82"/>
      <c r="C18" s="82" t="s">
        <v>27</v>
      </c>
      <c r="D18" s="183"/>
      <c r="E18" s="183"/>
      <c r="F18" s="183"/>
      <c r="G18" s="183"/>
    </row>
    <row r="19" spans="1:10" ht="20.100000000000001" customHeight="1" x14ac:dyDescent="0.25">
      <c r="A19" s="80"/>
      <c r="B19" s="82"/>
      <c r="C19" s="82" t="s">
        <v>28</v>
      </c>
      <c r="D19" s="183"/>
      <c r="E19" s="183"/>
      <c r="F19" s="183"/>
      <c r="G19" s="183"/>
    </row>
    <row r="20" spans="1:10" ht="20.100000000000001" customHeight="1" x14ac:dyDescent="0.25">
      <c r="A20" s="80"/>
      <c r="B20" s="82"/>
      <c r="C20" s="82" t="s">
        <v>29</v>
      </c>
      <c r="D20" s="187"/>
      <c r="E20" s="183"/>
      <c r="F20" s="183"/>
      <c r="G20" s="183"/>
    </row>
    <row r="21" spans="1:10" ht="21" customHeight="1" x14ac:dyDescent="0.25">
      <c r="A21" s="80"/>
      <c r="B21" s="82"/>
      <c r="C21" s="82"/>
    </row>
    <row r="22" spans="1:10" ht="21" customHeight="1" x14ac:dyDescent="0.25">
      <c r="A22" s="80" t="s">
        <v>34</v>
      </c>
      <c r="B22" s="80" t="s">
        <v>435</v>
      </c>
      <c r="C22" s="82"/>
      <c r="D22" s="81"/>
      <c r="E22" s="82"/>
    </row>
    <row r="23" spans="1:10" ht="20.100000000000001" customHeight="1" x14ac:dyDescent="0.25">
      <c r="A23" s="80"/>
      <c r="B23" s="80"/>
      <c r="C23" s="82" t="s">
        <v>436</v>
      </c>
      <c r="D23" s="87"/>
      <c r="E23" s="82"/>
    </row>
    <row r="24" spans="1:10" ht="20.100000000000001" customHeight="1" x14ac:dyDescent="0.25">
      <c r="A24" s="80"/>
      <c r="B24" s="80"/>
      <c r="C24" s="82" t="s">
        <v>437</v>
      </c>
      <c r="D24" s="189"/>
      <c r="E24" s="189"/>
      <c r="F24" s="189"/>
      <c r="G24" s="189"/>
    </row>
    <row r="25" spans="1:10" ht="20.100000000000001" customHeight="1" x14ac:dyDescent="0.25">
      <c r="A25" s="80"/>
      <c r="B25" s="80"/>
      <c r="C25" s="82" t="s">
        <v>478</v>
      </c>
      <c r="D25" s="88"/>
      <c r="E25" s="89" t="s">
        <v>479</v>
      </c>
    </row>
    <row r="26" spans="1:10" ht="15.75" x14ac:dyDescent="0.25">
      <c r="A26" s="80"/>
      <c r="C26" s="82"/>
      <c r="D26" s="82"/>
      <c r="E26" s="84"/>
      <c r="F26" s="84"/>
      <c r="G26" s="84"/>
      <c r="J26" s="90"/>
    </row>
    <row r="27" spans="1:10" ht="15.75" x14ac:dyDescent="0.25">
      <c r="A27" s="80"/>
      <c r="B27" s="80"/>
      <c r="C27" s="82"/>
      <c r="D27" s="148"/>
      <c r="E27" s="91"/>
      <c r="F27" s="84"/>
      <c r="G27" s="84"/>
    </row>
    <row r="28" spans="1:10" ht="15.75" x14ac:dyDescent="0.25">
      <c r="A28" s="80"/>
      <c r="D28" s="190"/>
      <c r="E28" s="190"/>
      <c r="F28" s="92"/>
      <c r="G28" s="113"/>
      <c r="I28" s="93"/>
      <c r="J28" s="93"/>
    </row>
    <row r="29" spans="1:10" ht="20.100000000000001" customHeight="1" x14ac:dyDescent="0.25">
      <c r="A29" s="80" t="s">
        <v>35</v>
      </c>
      <c r="B29" s="80" t="s">
        <v>438</v>
      </c>
      <c r="C29" s="82"/>
      <c r="D29" s="92"/>
      <c r="E29" s="84"/>
      <c r="F29" s="191"/>
      <c r="G29" s="191"/>
      <c r="I29" s="94"/>
    </row>
    <row r="30" spans="1:10" ht="15.75" x14ac:dyDescent="0.25">
      <c r="A30" s="80"/>
      <c r="D30" s="190"/>
      <c r="E30" s="190"/>
      <c r="F30" s="92"/>
      <c r="G30" s="95"/>
    </row>
    <row r="31" spans="1:10" ht="31.5" customHeight="1" x14ac:dyDescent="0.2">
      <c r="A31" s="96" t="s">
        <v>22</v>
      </c>
      <c r="B31" s="96" t="s">
        <v>439</v>
      </c>
      <c r="C31" s="97"/>
      <c r="D31" s="192"/>
      <c r="E31" s="193"/>
      <c r="F31" s="193"/>
      <c r="G31" s="193"/>
    </row>
    <row r="32" spans="1:10" ht="15.75" x14ac:dyDescent="0.25">
      <c r="A32" s="80"/>
      <c r="B32" s="82"/>
    </row>
    <row r="33" spans="1:7" ht="20.100000000000001" customHeight="1" x14ac:dyDescent="0.2">
      <c r="A33" s="96" t="s">
        <v>36</v>
      </c>
      <c r="B33" s="96" t="s">
        <v>440</v>
      </c>
      <c r="C33" s="97"/>
      <c r="D33" s="87"/>
      <c r="F33" s="82"/>
    </row>
    <row r="34" spans="1:7" ht="15.75" x14ac:dyDescent="0.25">
      <c r="A34" s="80"/>
      <c r="B34" s="82"/>
    </row>
    <row r="35" spans="1:7" ht="20.100000000000001" customHeight="1" x14ac:dyDescent="0.25">
      <c r="A35" s="45" t="s">
        <v>37</v>
      </c>
      <c r="B35" s="45" t="s">
        <v>495</v>
      </c>
      <c r="C35" s="46"/>
      <c r="D35" s="46"/>
      <c r="E35" s="47"/>
      <c r="F35" s="188"/>
      <c r="G35" s="188"/>
    </row>
    <row r="36" spans="1:7" ht="15.75" x14ac:dyDescent="0.25">
      <c r="A36" s="45"/>
      <c r="B36" s="45"/>
      <c r="C36" s="46"/>
      <c r="D36" s="46"/>
      <c r="E36" s="47"/>
      <c r="F36" s="98"/>
      <c r="G36" s="98"/>
    </row>
    <row r="37" spans="1:7" ht="20.100000000000001" customHeight="1" x14ac:dyDescent="0.25">
      <c r="A37" s="45" t="s">
        <v>23</v>
      </c>
      <c r="B37" s="45" t="s">
        <v>441</v>
      </c>
      <c r="C37" s="46"/>
      <c r="D37" s="46"/>
      <c r="E37" s="47"/>
      <c r="F37" s="188"/>
      <c r="G37" s="188"/>
    </row>
    <row r="38" spans="1:7" ht="15.75" x14ac:dyDescent="0.25">
      <c r="A38" s="80"/>
      <c r="B38" s="80"/>
      <c r="D38" s="84"/>
      <c r="E38" s="84"/>
      <c r="F38" s="84"/>
      <c r="G38" s="84"/>
    </row>
    <row r="39" spans="1:7" ht="15.75" x14ac:dyDescent="0.25">
      <c r="A39" s="80"/>
      <c r="B39" s="79" t="s">
        <v>18</v>
      </c>
    </row>
  </sheetData>
  <sheetProtection algorithmName="SHA-512" hashValue="fCdRmtjngIBciGOP6s1FdAE0rCuD4rKxkK4U8CXzku9155M3XUSw9Crl5ns2NYXmZkfuzAAC5jkiD2nLhDmU0A==" saltValue="xW4f+Y5eJhCQwBK8MfG5BQ==" spinCount="100000" sheet="1" formatRows="0"/>
  <mergeCells count="20">
    <mergeCell ref="F35:G35"/>
    <mergeCell ref="F37:G37"/>
    <mergeCell ref="D20:G20"/>
    <mergeCell ref="D24:G24"/>
    <mergeCell ref="D28:E28"/>
    <mergeCell ref="F29:G29"/>
    <mergeCell ref="D30:E30"/>
    <mergeCell ref="D31:G31"/>
    <mergeCell ref="D19:G19"/>
    <mergeCell ref="A1:G1"/>
    <mergeCell ref="D3:G3"/>
    <mergeCell ref="D5:G5"/>
    <mergeCell ref="D9:G9"/>
    <mergeCell ref="D10:G10"/>
    <mergeCell ref="D11:G11"/>
    <mergeCell ref="D12:G12"/>
    <mergeCell ref="D13:G13"/>
    <mergeCell ref="D16:G16"/>
    <mergeCell ref="D17:G17"/>
    <mergeCell ref="D18:G18"/>
  </mergeCells>
  <dataValidations count="6">
    <dataValidation type="list" operator="greaterThanOrEqual" allowBlank="1" showInputMessage="1" showErrorMessage="1" error="Project size must be no less than 10,000 kW." sqref="D33" xr:uid="{CD92124A-3A0C-494E-B961-49285F3563C9}">
      <formula1>"Transmission System, Distribution System"</formula1>
    </dataValidation>
    <dataValidation type="list" operator="greaterThanOrEqual" showInputMessage="1" error="Project size must be no less than 10,000 kW." sqref="D23" xr:uid="{0D613EEE-6558-4F86-8A0C-113ACF683466}">
      <formula1>"Combustion Turbine, Combined Cycle, Energy Storage, Other (please describe)"</formula1>
    </dataValidation>
    <dataValidation operator="greaterThanOrEqual" allowBlank="1" showInputMessage="1" showErrorMessage="1" error="Enter a positive value." sqref="F37:G37" xr:uid="{6AD4047B-4757-4A8B-9CD6-5FEC9D5B1C79}"/>
    <dataValidation type="decimal" allowBlank="1" showInputMessage="1" showErrorMessage="1" errorTitle="Enter a valid latitude" error="Realistic longitudes should range between +100 and +120 degrees West." sqref="F6" xr:uid="{716B4F60-BC78-4191-9EAF-653E7A0139CD}">
      <formula1>100</formula1>
      <formula2>120</formula2>
    </dataValidation>
    <dataValidation type="decimal" allowBlank="1" showInputMessage="1" showErrorMessage="1" errorTitle="Enter a valid latitude" error="Realistic latitudes should range between 30 and 50 degrees North." sqref="D6" xr:uid="{F7DB6E7E-6A00-471E-9046-F8C8E324CCF9}">
      <formula1>30</formula1>
      <formula2>50</formula2>
    </dataValidation>
    <dataValidation type="whole" operator="greaterThanOrEqual" allowBlank="1" showInputMessage="1" showErrorMessage="1" error="Enter a positive value." sqref="F36:G36" xr:uid="{8ABF71EA-CF94-4416-AA87-BC1BF9CC3A1C}">
      <formula1>0</formula1>
    </dataValidation>
  </dataValidations>
  <printOptions horizontalCentered="1"/>
  <pageMargins left="1" right="1" top="1" bottom="1" header="0.5" footer="0.5"/>
  <pageSetup scale="65" orientation="portrait" cellComments="asDisplayed" r:id="rId1"/>
  <headerFooter alignWithMargins="0">
    <oddFooter>&amp;RBid Cover Sheet&amp;LPublic Service Company of Colorado 2017 Company Ownership RFP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5">
    <pageSetUpPr fitToPage="1"/>
  </sheetPr>
  <dimension ref="A1:M42"/>
  <sheetViews>
    <sheetView showGridLines="0" zoomScale="80" zoomScaleNormal="80" workbookViewId="0">
      <selection activeCell="K1" sqref="K1"/>
    </sheetView>
  </sheetViews>
  <sheetFormatPr defaultColWidth="9.140625" defaultRowHeight="18" customHeight="1" x14ac:dyDescent="0.2"/>
  <cols>
    <col min="1" max="1" width="3.7109375" style="1" customWidth="1"/>
    <col min="2" max="2" width="17.7109375" style="1" customWidth="1"/>
    <col min="3" max="3" width="14.5703125" style="1" customWidth="1"/>
    <col min="4" max="4" width="18.42578125" style="3" customWidth="1"/>
    <col min="5" max="5" width="18.28515625" style="1" customWidth="1"/>
    <col min="6" max="6" width="16.7109375" style="1" customWidth="1"/>
    <col min="7" max="7" width="15.7109375" style="1" customWidth="1"/>
    <col min="8" max="9" width="16.5703125" style="1" customWidth="1"/>
    <col min="10" max="10" width="3.7109375" style="1" customWidth="1"/>
    <col min="11" max="16384" width="9.140625" style="1"/>
  </cols>
  <sheetData>
    <row r="1" spans="1:13" ht="18" customHeight="1" x14ac:dyDescent="0.25">
      <c r="A1" s="14" t="s">
        <v>477</v>
      </c>
      <c r="B1" s="14"/>
      <c r="C1" s="14"/>
      <c r="D1" s="14"/>
      <c r="E1" s="19"/>
      <c r="F1" s="19"/>
      <c r="G1" s="19"/>
      <c r="H1" s="19"/>
      <c r="I1" s="19"/>
      <c r="J1" s="20"/>
    </row>
    <row r="2" spans="1:13" ht="10.5" customHeight="1" x14ac:dyDescent="0.2"/>
    <row r="3" spans="1:13" ht="168" customHeight="1" x14ac:dyDescent="0.2">
      <c r="B3" s="194" t="s">
        <v>530</v>
      </c>
      <c r="C3" s="195"/>
      <c r="D3" s="195"/>
      <c r="E3" s="195"/>
      <c r="F3" s="195"/>
      <c r="G3" s="195"/>
      <c r="H3" s="196"/>
      <c r="I3" s="196"/>
      <c r="M3" s="1" t="s">
        <v>45</v>
      </c>
    </row>
    <row r="4" spans="1:13" ht="16.149999999999999" customHeight="1" x14ac:dyDescent="0.2">
      <c r="B4" s="115"/>
      <c r="C4" s="116"/>
      <c r="D4" s="116"/>
      <c r="E4" s="116"/>
      <c r="F4" s="116"/>
      <c r="G4" s="116"/>
      <c r="H4" s="117"/>
      <c r="I4" s="117"/>
    </row>
    <row r="5" spans="1:13" ht="18.75" customHeight="1" x14ac:dyDescent="0.2">
      <c r="G5" s="4" t="s">
        <v>62</v>
      </c>
      <c r="H5" s="58"/>
      <c r="I5" s="21"/>
    </row>
    <row r="6" spans="1:13" ht="18" customHeight="1" x14ac:dyDescent="0.2">
      <c r="H6" s="16" t="s">
        <v>61</v>
      </c>
      <c r="I6" s="12"/>
      <c r="L6" s="37"/>
    </row>
    <row r="7" spans="1:13" ht="18" customHeight="1" x14ac:dyDescent="0.2">
      <c r="F7" s="16"/>
      <c r="G7" s="12"/>
      <c r="I7" s="11"/>
    </row>
    <row r="8" spans="1:13" ht="18" customHeight="1" x14ac:dyDescent="0.2">
      <c r="E8" s="201" t="s">
        <v>442</v>
      </c>
      <c r="F8" s="202"/>
      <c r="G8" s="99"/>
      <c r="H8" s="100"/>
      <c r="I8" s="24"/>
    </row>
    <row r="9" spans="1:13" ht="45" x14ac:dyDescent="0.2">
      <c r="C9" s="261" t="s">
        <v>19</v>
      </c>
      <c r="D9" s="268" t="s">
        <v>51</v>
      </c>
      <c r="E9" s="10" t="s">
        <v>525</v>
      </c>
      <c r="F9" s="103" t="s">
        <v>52</v>
      </c>
      <c r="G9" s="22"/>
      <c r="H9" s="5"/>
      <c r="I9" s="22"/>
    </row>
    <row r="10" spans="1:13" ht="17.100000000000001" customHeight="1" x14ac:dyDescent="0.2">
      <c r="C10" s="7">
        <v>1</v>
      </c>
      <c r="D10" s="165"/>
      <c r="E10" s="165"/>
      <c r="F10" s="165"/>
      <c r="G10" s="264"/>
      <c r="H10" s="101"/>
      <c r="I10" s="23"/>
    </row>
    <row r="11" spans="1:13" ht="17.100000000000001" customHeight="1" x14ac:dyDescent="0.2">
      <c r="C11" s="8">
        <v>2</v>
      </c>
      <c r="D11" s="165"/>
      <c r="E11" s="165"/>
      <c r="F11" s="165"/>
      <c r="G11" s="264"/>
      <c r="H11" s="102"/>
      <c r="I11" s="21"/>
    </row>
    <row r="12" spans="1:13" ht="17.100000000000001" customHeight="1" x14ac:dyDescent="0.2">
      <c r="C12" s="8">
        <v>3</v>
      </c>
      <c r="D12" s="165"/>
      <c r="E12" s="165"/>
      <c r="F12" s="165"/>
      <c r="G12" s="264"/>
      <c r="H12" s="102"/>
      <c r="I12" s="21"/>
    </row>
    <row r="13" spans="1:13" ht="17.100000000000001" customHeight="1" x14ac:dyDescent="0.2">
      <c r="C13" s="8">
        <v>4</v>
      </c>
      <c r="D13" s="165"/>
      <c r="E13" s="165"/>
      <c r="F13" s="165"/>
      <c r="G13" s="264"/>
      <c r="H13" s="102"/>
      <c r="I13" s="21"/>
    </row>
    <row r="14" spans="1:13" ht="17.100000000000001" customHeight="1" x14ac:dyDescent="0.2">
      <c r="C14" s="8">
        <v>5</v>
      </c>
      <c r="D14" s="165"/>
      <c r="E14" s="165"/>
      <c r="F14" s="165"/>
      <c r="G14" s="264"/>
      <c r="H14" s="102"/>
      <c r="I14" s="21"/>
    </row>
    <row r="15" spans="1:13" ht="17.100000000000001" customHeight="1" x14ac:dyDescent="0.2">
      <c r="C15" s="8">
        <v>6</v>
      </c>
      <c r="D15" s="165"/>
      <c r="E15" s="165"/>
      <c r="F15" s="165"/>
      <c r="G15" s="264"/>
      <c r="H15" s="102"/>
      <c r="I15" s="21"/>
    </row>
    <row r="16" spans="1:13" ht="17.100000000000001" customHeight="1" x14ac:dyDescent="0.2">
      <c r="C16" s="8">
        <v>7</v>
      </c>
      <c r="D16" s="165"/>
      <c r="E16" s="165"/>
      <c r="F16" s="165"/>
      <c r="G16" s="264"/>
      <c r="H16" s="102"/>
      <c r="I16" s="21"/>
    </row>
    <row r="17" spans="3:9" ht="17.100000000000001" customHeight="1" x14ac:dyDescent="0.2">
      <c r="C17" s="8">
        <v>8</v>
      </c>
      <c r="D17" s="165"/>
      <c r="E17" s="165"/>
      <c r="F17" s="165"/>
      <c r="G17" s="264"/>
      <c r="H17" s="102"/>
      <c r="I17" s="21"/>
    </row>
    <row r="18" spans="3:9" ht="17.100000000000001" customHeight="1" x14ac:dyDescent="0.2">
      <c r="C18" s="8">
        <v>9</v>
      </c>
      <c r="D18" s="165"/>
      <c r="E18" s="165"/>
      <c r="F18" s="165"/>
      <c r="G18" s="264"/>
      <c r="H18" s="102"/>
      <c r="I18" s="21"/>
    </row>
    <row r="19" spans="3:9" ht="17.100000000000001" customHeight="1" x14ac:dyDescent="0.2">
      <c r="C19" s="8">
        <v>10</v>
      </c>
      <c r="D19" s="165"/>
      <c r="E19" s="165"/>
      <c r="F19" s="165"/>
      <c r="G19" s="264"/>
      <c r="H19" s="102"/>
      <c r="I19" s="21"/>
    </row>
    <row r="20" spans="3:9" ht="17.100000000000001" customHeight="1" x14ac:dyDescent="0.2">
      <c r="C20" s="8">
        <v>11</v>
      </c>
      <c r="D20" s="165"/>
      <c r="E20" s="165"/>
      <c r="F20" s="165"/>
      <c r="G20" s="264"/>
      <c r="H20" s="102"/>
      <c r="I20" s="21"/>
    </row>
    <row r="21" spans="3:9" ht="17.100000000000001" customHeight="1" x14ac:dyDescent="0.2">
      <c r="C21" s="8">
        <v>12</v>
      </c>
      <c r="D21" s="165"/>
      <c r="E21" s="165"/>
      <c r="F21" s="165"/>
      <c r="G21" s="264"/>
      <c r="H21" s="102"/>
      <c r="I21" s="21"/>
    </row>
    <row r="22" spans="3:9" ht="17.100000000000001" customHeight="1" x14ac:dyDescent="0.2">
      <c r="C22" s="8">
        <v>13</v>
      </c>
      <c r="D22" s="165"/>
      <c r="E22" s="165"/>
      <c r="F22" s="165"/>
      <c r="G22" s="264"/>
      <c r="H22" s="102"/>
      <c r="I22" s="21"/>
    </row>
    <row r="23" spans="3:9" ht="17.100000000000001" customHeight="1" x14ac:dyDescent="0.2">
      <c r="C23" s="8">
        <v>14</v>
      </c>
      <c r="D23" s="165"/>
      <c r="E23" s="165"/>
      <c r="F23" s="165"/>
      <c r="G23" s="264"/>
      <c r="H23" s="102"/>
      <c r="I23" s="21"/>
    </row>
    <row r="24" spans="3:9" ht="17.100000000000001" customHeight="1" x14ac:dyDescent="0.2">
      <c r="C24" s="8">
        <v>15</v>
      </c>
      <c r="D24" s="165"/>
      <c r="E24" s="165"/>
      <c r="F24" s="165"/>
      <c r="G24" s="264"/>
      <c r="H24" s="102"/>
      <c r="I24" s="21"/>
    </row>
    <row r="25" spans="3:9" ht="17.100000000000001" customHeight="1" x14ac:dyDescent="0.2">
      <c r="C25" s="8">
        <v>16</v>
      </c>
      <c r="D25" s="165"/>
      <c r="E25" s="165"/>
      <c r="F25" s="165"/>
      <c r="G25" s="264"/>
      <c r="H25" s="102"/>
      <c r="I25" s="21"/>
    </row>
    <row r="26" spans="3:9" ht="17.100000000000001" customHeight="1" x14ac:dyDescent="0.2">
      <c r="C26" s="8">
        <v>17</v>
      </c>
      <c r="D26" s="165"/>
      <c r="E26" s="165"/>
      <c r="F26" s="165"/>
      <c r="G26" s="264"/>
      <c r="H26" s="102"/>
      <c r="I26" s="21"/>
    </row>
    <row r="27" spans="3:9" ht="17.100000000000001" customHeight="1" x14ac:dyDescent="0.2">
      <c r="C27" s="8">
        <v>18</v>
      </c>
      <c r="D27" s="165"/>
      <c r="E27" s="165"/>
      <c r="F27" s="165"/>
      <c r="G27" s="264"/>
      <c r="H27" s="102"/>
      <c r="I27" s="21"/>
    </row>
    <row r="28" spans="3:9" ht="17.100000000000001" customHeight="1" x14ac:dyDescent="0.2">
      <c r="C28" s="8">
        <v>19</v>
      </c>
      <c r="D28" s="165"/>
      <c r="E28" s="165"/>
      <c r="F28" s="165"/>
      <c r="G28" s="264"/>
      <c r="H28" s="102"/>
      <c r="I28" s="21"/>
    </row>
    <row r="29" spans="3:9" ht="17.100000000000001" customHeight="1" x14ac:dyDescent="0.2">
      <c r="C29" s="8">
        <v>20</v>
      </c>
      <c r="D29" s="165"/>
      <c r="E29" s="165"/>
      <c r="F29" s="165"/>
      <c r="G29" s="264"/>
      <c r="H29" s="102"/>
      <c r="I29" s="21"/>
    </row>
    <row r="30" spans="3:9" ht="17.100000000000001" customHeight="1" x14ac:dyDescent="0.2">
      <c r="C30" s="8">
        <v>21</v>
      </c>
      <c r="D30" s="165"/>
      <c r="E30" s="165"/>
      <c r="F30" s="165"/>
      <c r="G30" s="264"/>
      <c r="H30" s="102"/>
      <c r="I30" s="21"/>
    </row>
    <row r="31" spans="3:9" ht="17.100000000000001" customHeight="1" x14ac:dyDescent="0.2">
      <c r="C31" s="8">
        <v>22</v>
      </c>
      <c r="D31" s="165"/>
      <c r="E31" s="165"/>
      <c r="F31" s="165"/>
      <c r="G31" s="264"/>
      <c r="H31" s="102"/>
      <c r="I31" s="21"/>
    </row>
    <row r="32" spans="3:9" ht="17.100000000000001" customHeight="1" x14ac:dyDescent="0.2">
      <c r="C32" s="8">
        <v>23</v>
      </c>
      <c r="D32" s="165"/>
      <c r="E32" s="165"/>
      <c r="F32" s="165"/>
      <c r="G32" s="264"/>
      <c r="H32" s="102"/>
      <c r="I32" s="21"/>
    </row>
    <row r="33" spans="2:9" ht="17.100000000000001" customHeight="1" x14ac:dyDescent="0.2">
      <c r="C33" s="8">
        <v>24</v>
      </c>
      <c r="D33" s="165"/>
      <c r="E33" s="165"/>
      <c r="F33" s="165"/>
      <c r="G33" s="264"/>
      <c r="H33" s="102"/>
      <c r="I33" s="21"/>
    </row>
    <row r="34" spans="2:9" ht="17.100000000000001" customHeight="1" x14ac:dyDescent="0.2">
      <c r="C34" s="121">
        <v>25</v>
      </c>
      <c r="D34" s="165"/>
      <c r="E34" s="165"/>
      <c r="F34" s="165"/>
      <c r="G34" s="264"/>
      <c r="H34" s="102"/>
      <c r="I34" s="21"/>
    </row>
    <row r="35" spans="2:9" ht="17.100000000000001" customHeight="1" x14ac:dyDescent="0.2">
      <c r="C35" s="121">
        <v>26</v>
      </c>
      <c r="D35" s="165"/>
      <c r="E35" s="165"/>
      <c r="F35" s="165"/>
      <c r="G35" s="264"/>
      <c r="H35" s="102"/>
      <c r="I35" s="21"/>
    </row>
    <row r="36" spans="2:9" ht="17.100000000000001" customHeight="1" x14ac:dyDescent="0.2">
      <c r="C36" s="121">
        <v>27</v>
      </c>
      <c r="D36" s="165"/>
      <c r="E36" s="165"/>
      <c r="F36" s="165"/>
      <c r="G36" s="264"/>
      <c r="H36" s="102"/>
      <c r="I36" s="21"/>
    </row>
    <row r="37" spans="2:9" ht="17.100000000000001" customHeight="1" x14ac:dyDescent="0.2">
      <c r="C37" s="121">
        <v>28</v>
      </c>
      <c r="D37" s="165"/>
      <c r="E37" s="165"/>
      <c r="F37" s="165"/>
      <c r="G37" s="264"/>
      <c r="H37" s="102"/>
      <c r="I37" s="21"/>
    </row>
    <row r="38" spans="2:9" ht="17.100000000000001" customHeight="1" x14ac:dyDescent="0.2">
      <c r="C38" s="121">
        <v>29</v>
      </c>
      <c r="D38" s="165"/>
      <c r="E38" s="165"/>
      <c r="F38" s="165"/>
      <c r="G38" s="264"/>
      <c r="H38" s="102"/>
      <c r="I38" s="21"/>
    </row>
    <row r="39" spans="2:9" ht="17.100000000000001" customHeight="1" x14ac:dyDescent="0.2">
      <c r="C39" s="9">
        <v>30</v>
      </c>
      <c r="D39" s="262"/>
      <c r="E39" s="262"/>
      <c r="F39" s="262"/>
      <c r="G39" s="264"/>
      <c r="H39" s="102"/>
      <c r="I39" s="21"/>
    </row>
    <row r="40" spans="2:9" ht="9.75" customHeight="1" x14ac:dyDescent="0.2">
      <c r="C40" s="263"/>
      <c r="D40" s="265"/>
      <c r="E40" s="265"/>
      <c r="F40" s="266"/>
      <c r="G40" s="264"/>
      <c r="H40" s="102"/>
      <c r="I40" s="21"/>
    </row>
    <row r="41" spans="2:9" ht="18" customHeight="1" x14ac:dyDescent="0.2">
      <c r="B41" s="1" t="s">
        <v>53</v>
      </c>
    </row>
    <row r="42" spans="2:9" ht="112.5" customHeight="1" x14ac:dyDescent="0.2">
      <c r="B42" s="197"/>
      <c r="C42" s="198"/>
      <c r="D42" s="198"/>
      <c r="E42" s="198"/>
      <c r="F42" s="198"/>
      <c r="G42" s="198"/>
      <c r="H42" s="199"/>
      <c r="I42" s="200"/>
    </row>
  </sheetData>
  <sheetProtection algorithmName="SHA-512" hashValue="VLXlYy+eFII9pxrgfEc70qnA/3N4ZnWfWq3q3DEhXBv7EFRwmUPtboHaK1Z6zApvZakih7bfNCjki14tVa+eMg==" saltValue="yB7wZ4mSH5kz3GDVHi7xpw==" spinCount="100000" sheet="1" formatRows="0"/>
  <mergeCells count="3">
    <mergeCell ref="B3:I3"/>
    <mergeCell ref="B42:I42"/>
    <mergeCell ref="E8:F8"/>
  </mergeCells>
  <phoneticPr fontId="0" type="noConversion"/>
  <dataValidations count="2">
    <dataValidation type="whole" operator="greaterThanOrEqual" allowBlank="1" showInputMessage="1" showErrorMessage="1" error="Enter zero or a positive whole number only." sqref="H5:I5" xr:uid="{00000000-0002-0000-0300-000000000000}">
      <formula1>0</formula1>
    </dataValidation>
    <dataValidation type="decimal" operator="greaterThanOrEqual" allowBlank="1" showInputMessage="1" showErrorMessage="1" error="Enter zero or a positive, numeric value only." sqref="H10:H40 D10:G39" xr:uid="{00000000-0002-0000-0300-000001000000}">
      <formula1>0</formula1>
    </dataValidation>
  </dataValidations>
  <printOptions horizontalCentered="1"/>
  <pageMargins left="1" right="1" top="1" bottom="1" header="0.5" footer="0.5"/>
  <pageSetup scale="61" orientation="portrait" r:id="rId1"/>
  <headerFooter alignWithMargins="0">
    <oddFooter>&amp;LPublic Service Company of Colorado 2013 Dispatchable Resources RFP&amp;RPricing</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FA3A8-4191-49FE-9465-9E8B615FB08B}">
  <sheetPr>
    <pageSetUpPr fitToPage="1"/>
  </sheetPr>
  <dimension ref="A1:C46"/>
  <sheetViews>
    <sheetView showGridLines="0" zoomScale="80" zoomScaleNormal="80" workbookViewId="0">
      <selection activeCell="D1" sqref="D1"/>
    </sheetView>
  </sheetViews>
  <sheetFormatPr defaultColWidth="9.140625" defaultRowHeight="15.75" x14ac:dyDescent="0.25"/>
  <cols>
    <col min="1" max="1" width="5.7109375" style="110" customWidth="1"/>
    <col min="2" max="2" width="64.85546875" style="112" customWidth="1"/>
    <col min="3" max="3" width="63.7109375" style="104" customWidth="1"/>
    <col min="4" max="16384" width="9.140625" style="104"/>
  </cols>
  <sheetData>
    <row r="1" spans="1:3" s="139" customFormat="1" ht="18" x14ac:dyDescent="0.25">
      <c r="A1" s="204" t="s">
        <v>497</v>
      </c>
      <c r="B1" s="204"/>
      <c r="C1" s="204"/>
    </row>
    <row r="2" spans="1:3" ht="15" x14ac:dyDescent="0.2">
      <c r="A2" s="138"/>
      <c r="B2" s="138"/>
      <c r="C2" s="138"/>
    </row>
    <row r="3" spans="1:3" x14ac:dyDescent="0.25">
      <c r="A3" s="136"/>
      <c r="B3" s="137" t="s">
        <v>496</v>
      </c>
      <c r="C3" s="136"/>
    </row>
    <row r="4" spans="1:3" x14ac:dyDescent="0.25">
      <c r="A4" s="136"/>
      <c r="B4" s="136"/>
      <c r="C4" s="136"/>
    </row>
    <row r="5" spans="1:3" s="106" customFormat="1" x14ac:dyDescent="0.2">
      <c r="A5" s="105" t="s">
        <v>30</v>
      </c>
      <c r="B5" s="203" t="s">
        <v>443</v>
      </c>
      <c r="C5" s="203"/>
    </row>
    <row r="6" spans="1:3" s="106" customFormat="1" x14ac:dyDescent="0.2">
      <c r="A6" s="105"/>
      <c r="B6" s="135"/>
      <c r="C6" s="134"/>
    </row>
    <row r="7" spans="1:3" s="106" customFormat="1" x14ac:dyDescent="0.2">
      <c r="A7" s="105"/>
      <c r="B7" s="131" t="s">
        <v>44</v>
      </c>
      <c r="C7" s="128"/>
    </row>
    <row r="8" spans="1:3" s="106" customFormat="1" x14ac:dyDescent="0.2">
      <c r="A8" s="105"/>
      <c r="B8" s="133" t="s">
        <v>444</v>
      </c>
      <c r="C8" s="128"/>
    </row>
    <row r="9" spans="1:3" s="106" customFormat="1" x14ac:dyDescent="0.2">
      <c r="A9" s="105"/>
      <c r="B9" s="133" t="s">
        <v>445</v>
      </c>
      <c r="C9" s="128"/>
    </row>
    <row r="10" spans="1:3" s="106" customFormat="1" x14ac:dyDescent="0.2">
      <c r="A10" s="105"/>
      <c r="B10" s="133" t="s">
        <v>446</v>
      </c>
      <c r="C10" s="128"/>
    </row>
    <row r="11" spans="1:3" s="106" customFormat="1" x14ac:dyDescent="0.2">
      <c r="A11" s="105"/>
      <c r="B11" s="131" t="s">
        <v>447</v>
      </c>
      <c r="C11" s="128"/>
    </row>
    <row r="12" spans="1:3" s="177" customFormat="1" ht="31.5" customHeight="1" x14ac:dyDescent="0.2">
      <c r="A12" s="174"/>
      <c r="B12" s="175" t="s">
        <v>448</v>
      </c>
      <c r="C12" s="176"/>
    </row>
    <row r="13" spans="1:3" s="106" customFormat="1" x14ac:dyDescent="0.2">
      <c r="A13" s="105"/>
      <c r="B13" s="131" t="s">
        <v>449</v>
      </c>
      <c r="C13" s="128"/>
    </row>
    <row r="14" spans="1:3" s="106" customFormat="1" x14ac:dyDescent="0.2">
      <c r="A14" s="105"/>
      <c r="B14" s="107" t="s">
        <v>450</v>
      </c>
      <c r="C14" s="128"/>
    </row>
    <row r="15" spans="1:3" s="106" customFormat="1" x14ac:dyDescent="0.2">
      <c r="A15" s="105"/>
      <c r="B15" s="107" t="s">
        <v>451</v>
      </c>
      <c r="C15" s="128"/>
    </row>
    <row r="16" spans="1:3" s="106" customFormat="1" x14ac:dyDescent="0.2">
      <c r="A16" s="105"/>
      <c r="B16" s="131" t="s">
        <v>452</v>
      </c>
      <c r="C16" s="166"/>
    </row>
    <row r="17" spans="1:3" s="106" customFormat="1" x14ac:dyDescent="0.2">
      <c r="A17" s="105"/>
      <c r="B17" s="107"/>
      <c r="C17" s="108"/>
    </row>
    <row r="18" spans="1:3" s="106" customFormat="1" x14ac:dyDescent="0.2">
      <c r="A18" s="105" t="s">
        <v>31</v>
      </c>
      <c r="B18" s="203" t="s">
        <v>453</v>
      </c>
      <c r="C18" s="203"/>
    </row>
    <row r="19" spans="1:3" s="106" customFormat="1" x14ac:dyDescent="0.2">
      <c r="A19" s="105"/>
      <c r="B19" s="131"/>
      <c r="C19" s="108"/>
    </row>
    <row r="20" spans="1:3" s="106" customFormat="1" x14ac:dyDescent="0.2">
      <c r="A20" s="105"/>
      <c r="B20" s="109" t="s">
        <v>454</v>
      </c>
      <c r="C20" s="128"/>
    </row>
    <row r="21" spans="1:3" s="106" customFormat="1" x14ac:dyDescent="0.2">
      <c r="A21" s="105"/>
      <c r="B21" s="109" t="s">
        <v>455</v>
      </c>
      <c r="C21" s="128"/>
    </row>
    <row r="22" spans="1:3" s="106" customFormat="1" x14ac:dyDescent="0.2">
      <c r="A22" s="105"/>
      <c r="B22" s="133" t="s">
        <v>456</v>
      </c>
      <c r="C22" s="128"/>
    </row>
    <row r="23" spans="1:3" s="106" customFormat="1" x14ac:dyDescent="0.2">
      <c r="A23" s="105"/>
      <c r="B23" s="107" t="s">
        <v>457</v>
      </c>
      <c r="C23" s="178"/>
    </row>
    <row r="25" spans="1:3" x14ac:dyDescent="0.2">
      <c r="A25" s="105" t="s">
        <v>32</v>
      </c>
      <c r="B25" s="203" t="s">
        <v>458</v>
      </c>
      <c r="C25" s="203"/>
    </row>
    <row r="26" spans="1:3" x14ac:dyDescent="0.25">
      <c r="B26" s="111"/>
      <c r="C26" s="132"/>
    </row>
    <row r="27" spans="1:3" x14ac:dyDescent="0.25">
      <c r="B27" s="109" t="s">
        <v>459</v>
      </c>
      <c r="C27" s="178"/>
    </row>
    <row r="28" spans="1:3" x14ac:dyDescent="0.25">
      <c r="B28" s="109" t="s">
        <v>460</v>
      </c>
      <c r="C28" s="128"/>
    </row>
    <row r="29" spans="1:3" x14ac:dyDescent="0.25">
      <c r="B29" s="107" t="s">
        <v>461</v>
      </c>
      <c r="C29" s="128"/>
    </row>
    <row r="30" spans="1:3" x14ac:dyDescent="0.25">
      <c r="B30" s="131" t="s">
        <v>462</v>
      </c>
      <c r="C30" s="128"/>
    </row>
    <row r="31" spans="1:3" x14ac:dyDescent="0.25">
      <c r="B31" s="107" t="s">
        <v>463</v>
      </c>
      <c r="C31" s="128"/>
    </row>
    <row r="32" spans="1:3" x14ac:dyDescent="0.25">
      <c r="B32" s="131" t="s">
        <v>464</v>
      </c>
      <c r="C32" s="128"/>
    </row>
    <row r="33" spans="1:3" x14ac:dyDescent="0.25">
      <c r="B33" s="131" t="s">
        <v>465</v>
      </c>
      <c r="C33" s="128"/>
    </row>
    <row r="34" spans="1:3" x14ac:dyDescent="0.25">
      <c r="B34" s="131"/>
      <c r="C34" s="108"/>
    </row>
    <row r="35" spans="1:3" s="106" customFormat="1" x14ac:dyDescent="0.2">
      <c r="A35" s="105" t="s">
        <v>33</v>
      </c>
      <c r="B35" s="203" t="s">
        <v>466</v>
      </c>
      <c r="C35" s="203"/>
    </row>
    <row r="36" spans="1:3" x14ac:dyDescent="0.25">
      <c r="B36" s="130"/>
    </row>
    <row r="37" spans="1:3" x14ac:dyDescent="0.25">
      <c r="B37" s="129" t="s">
        <v>467</v>
      </c>
      <c r="C37" s="128"/>
    </row>
    <row r="38" spans="1:3" ht="30.75" x14ac:dyDescent="0.25">
      <c r="B38" s="129" t="s">
        <v>468</v>
      </c>
      <c r="C38" s="128"/>
    </row>
    <row r="39" spans="1:3" x14ac:dyDescent="0.25">
      <c r="B39" s="129" t="s">
        <v>469</v>
      </c>
      <c r="C39" s="167"/>
    </row>
    <row r="40" spans="1:3" x14ac:dyDescent="0.25">
      <c r="B40" s="129" t="s">
        <v>470</v>
      </c>
      <c r="C40" s="167"/>
    </row>
    <row r="42" spans="1:3" s="106" customFormat="1" x14ac:dyDescent="0.2">
      <c r="A42" s="105" t="s">
        <v>34</v>
      </c>
      <c r="B42" s="203" t="s">
        <v>471</v>
      </c>
      <c r="C42" s="203"/>
    </row>
    <row r="43" spans="1:3" x14ac:dyDescent="0.25">
      <c r="B43" s="130"/>
    </row>
    <row r="44" spans="1:3" x14ac:dyDescent="0.25">
      <c r="B44" s="129" t="s">
        <v>472</v>
      </c>
      <c r="C44" s="128"/>
    </row>
    <row r="45" spans="1:3" x14ac:dyDescent="0.25">
      <c r="B45" s="112" t="s">
        <v>473</v>
      </c>
      <c r="C45" s="128"/>
    </row>
    <row r="46" spans="1:3" x14ac:dyDescent="0.25">
      <c r="B46" s="112" t="s">
        <v>474</v>
      </c>
      <c r="C46" s="128"/>
    </row>
  </sheetData>
  <sheetProtection algorithmName="SHA-512" hashValue="MjT19iA1ShADrTX/RpMa7wUF4HHVF244rflh4UAcK0EHuK2I5NQW8wpfa2Stobusr947140mWhCvHhKo6QbS2Q==" saltValue="vvzl/5tUbuhJeXF+HDufHA==" spinCount="100000" sheet="1" objects="1" scenarios="1"/>
  <mergeCells count="6">
    <mergeCell ref="B42:C42"/>
    <mergeCell ref="A1:C1"/>
    <mergeCell ref="B5:C5"/>
    <mergeCell ref="B18:C18"/>
    <mergeCell ref="B25:C25"/>
    <mergeCell ref="B35:C35"/>
  </mergeCells>
  <dataValidations count="2">
    <dataValidation type="decimal" operator="greaterThanOrEqual" allowBlank="1" showInputMessage="1" showErrorMessage="1" error="Enter a positive numeric value only." sqref="C39" xr:uid="{8EEDAF4A-3FE2-4515-8655-1854847B24D6}">
      <formula1>0</formula1>
    </dataValidation>
    <dataValidation type="decimal" operator="greaterThanOrEqual" allowBlank="1" showErrorMessage="1" error="Enter a positive numeric value only." prompt="Based on proposed interconnection voltage, use values shown on Table XXX in the RFP document." sqref="C40" xr:uid="{F20D471C-64B8-4354-8272-43BF423BCD21}">
      <formula1>0</formula1>
    </dataValidation>
  </dataValidations>
  <pageMargins left="0.25" right="0.25" top="0.5" bottom="0.5" header="0.5" footer="0.5"/>
  <pageSetup scale="74" orientation="portrait" horizontalDpi="200" verticalDpi="200" r:id="rId1"/>
  <headerFooter alignWithMargins="0">
    <oddFooter>&amp;LSPS 2013 Wind RFP&amp;RElectric Interconnection Details</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2AAE7-D22C-4A2F-9E42-0F50251899A1}">
  <sheetPr>
    <pageSetUpPr autoPageBreaks="0" fitToPage="1"/>
  </sheetPr>
  <dimension ref="A1:E16"/>
  <sheetViews>
    <sheetView showGridLines="0" zoomScale="80" zoomScaleNormal="80" workbookViewId="0">
      <selection activeCell="D1" sqref="D1"/>
    </sheetView>
  </sheetViews>
  <sheetFormatPr defaultColWidth="9.140625" defaultRowHeight="12.75" x14ac:dyDescent="0.2"/>
  <cols>
    <col min="1" max="1" width="5.7109375" style="30" customWidth="1"/>
    <col min="2" max="2" width="72.42578125" style="2" customWidth="1"/>
    <col min="3" max="3" width="29.85546875" style="2" customWidth="1"/>
    <col min="4" max="16384" width="9.140625" style="2"/>
  </cols>
  <sheetData>
    <row r="1" spans="1:5" ht="18" x14ac:dyDescent="0.25">
      <c r="A1" s="180" t="s">
        <v>502</v>
      </c>
      <c r="B1" s="180"/>
      <c r="C1" s="180"/>
    </row>
    <row r="2" spans="1:5" x14ac:dyDescent="0.2">
      <c r="A2" s="2"/>
    </row>
    <row r="3" spans="1:5" ht="15.75" x14ac:dyDescent="0.25">
      <c r="A3" s="29"/>
      <c r="B3" s="147" t="s">
        <v>501</v>
      </c>
      <c r="C3" s="73"/>
    </row>
    <row r="4" spans="1:5" ht="15.75" x14ac:dyDescent="0.25">
      <c r="A4" s="29"/>
      <c r="B4" s="73"/>
      <c r="C4" s="73"/>
    </row>
    <row r="5" spans="1:5" s="145" customFormat="1" ht="21" customHeight="1" x14ac:dyDescent="0.2">
      <c r="A5" s="146"/>
      <c r="B5" s="203" t="s">
        <v>500</v>
      </c>
      <c r="C5" s="203"/>
    </row>
    <row r="6" spans="1:5" ht="15.75" x14ac:dyDescent="0.25">
      <c r="A6" s="29"/>
      <c r="B6" s="144"/>
      <c r="C6" s="73"/>
    </row>
    <row r="7" spans="1:5" ht="28.5" customHeight="1" x14ac:dyDescent="0.25">
      <c r="A7" s="29"/>
      <c r="B7" s="142" t="s">
        <v>499</v>
      </c>
      <c r="C7" s="143"/>
    </row>
    <row r="8" spans="1:5" ht="28.5" customHeight="1" x14ac:dyDescent="0.25">
      <c r="A8" s="29"/>
      <c r="B8" s="142" t="s">
        <v>498</v>
      </c>
      <c r="C8" s="141"/>
    </row>
    <row r="11" spans="1:5" ht="15" x14ac:dyDescent="0.2">
      <c r="B11" s="140" t="s">
        <v>53</v>
      </c>
      <c r="C11" s="140"/>
      <c r="D11" s="140"/>
      <c r="E11" s="140"/>
    </row>
    <row r="12" spans="1:5" ht="13.9" customHeight="1" x14ac:dyDescent="0.2">
      <c r="B12" s="205"/>
      <c r="C12" s="206"/>
      <c r="D12" s="140"/>
      <c r="E12" s="140"/>
    </row>
    <row r="13" spans="1:5" x14ac:dyDescent="0.2">
      <c r="B13" s="207"/>
      <c r="C13" s="208"/>
    </row>
    <row r="14" spans="1:5" x14ac:dyDescent="0.2">
      <c r="B14" s="207"/>
      <c r="C14" s="208"/>
    </row>
    <row r="15" spans="1:5" x14ac:dyDescent="0.2">
      <c r="B15" s="207"/>
      <c r="C15" s="208"/>
    </row>
    <row r="16" spans="1:5" x14ac:dyDescent="0.2">
      <c r="B16" s="209"/>
      <c r="C16" s="210"/>
    </row>
  </sheetData>
  <sheetProtection algorithmName="SHA-512" hashValue="jR0Bt6f0OZC0ud4dHM26a6L2wXiRx78VPUKNTAZAIWboCmfWQPmT7SLVzWeZz2qEm4e6YtKoHwp44IjvWBlzqA==" saltValue="6vEOGXr0GmCyMpNX4WXyfQ==" spinCount="100000" sheet="1" formatRows="0"/>
  <mergeCells count="3">
    <mergeCell ref="A1:C1"/>
    <mergeCell ref="B5:C5"/>
    <mergeCell ref="B12:C16"/>
  </mergeCells>
  <dataValidations count="1">
    <dataValidation type="decimal" operator="greaterThanOrEqual" allowBlank="1" showInputMessage="1" showErrorMessage="1" error="Enter a positive numeric value only." sqref="C8" xr:uid="{673673B5-E0A1-4A66-B512-3B9B4F5EADAE}">
      <formula1>0</formula1>
    </dataValidation>
  </dataValidations>
  <pageMargins left="1" right="1" top="1" bottom="1" header="0.5" footer="0.5"/>
  <pageSetup orientation="portrait" r:id="rId1"/>
  <headerFooter alignWithMargins="0">
    <oddFooter>&amp;RInterconnection Costs&amp;LPublic Service Company of Colorado 2017 Company Ownership RFP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9B124-B48C-4A3E-B4E3-FDF912467C3F}">
  <sheetPr>
    <pageSetUpPr fitToPage="1"/>
  </sheetPr>
  <dimension ref="A1:F24"/>
  <sheetViews>
    <sheetView showGridLines="0" zoomScale="80" zoomScaleNormal="80" workbookViewId="0">
      <selection activeCell="G1" sqref="G1"/>
    </sheetView>
  </sheetViews>
  <sheetFormatPr defaultColWidth="9.140625" defaultRowHeight="12.75" x14ac:dyDescent="0.2"/>
  <cols>
    <col min="1" max="1" width="3.85546875" style="38" customWidth="1"/>
    <col min="2" max="2" width="5.140625" style="38" customWidth="1"/>
    <col min="3" max="3" width="33.28515625" style="38" customWidth="1"/>
    <col min="4" max="4" width="20.85546875" style="38" customWidth="1"/>
    <col min="5" max="5" width="33.28515625" style="38" customWidth="1"/>
    <col min="6" max="6" width="20.85546875" style="38" customWidth="1"/>
    <col min="7" max="16384" width="9.140625" style="38"/>
  </cols>
  <sheetData>
    <row r="1" spans="1:6" ht="20.25" customHeight="1" x14ac:dyDescent="0.25">
      <c r="A1" s="211" t="s">
        <v>489</v>
      </c>
      <c r="B1" s="211"/>
      <c r="C1" s="211"/>
      <c r="D1" s="211"/>
      <c r="E1" s="211"/>
      <c r="F1" s="211"/>
    </row>
    <row r="3" spans="1:6" ht="15.75" x14ac:dyDescent="0.25">
      <c r="B3" s="39" t="s">
        <v>503</v>
      </c>
    </row>
    <row r="5" spans="1:6" ht="15.75" x14ac:dyDescent="0.25">
      <c r="A5" s="50" t="s">
        <v>30</v>
      </c>
      <c r="B5" s="39" t="s">
        <v>57</v>
      </c>
    </row>
    <row r="6" spans="1:6" ht="45.75" customHeight="1" x14ac:dyDescent="0.2">
      <c r="B6" s="212" t="s">
        <v>5</v>
      </c>
      <c r="C6" s="213"/>
      <c r="D6" s="17"/>
      <c r="E6" s="118" t="s">
        <v>6</v>
      </c>
      <c r="F6" s="18"/>
    </row>
    <row r="7" spans="1:6" ht="15" x14ac:dyDescent="0.2">
      <c r="C7" s="40"/>
      <c r="D7" s="41"/>
      <c r="E7" s="41"/>
      <c r="F7" s="41"/>
    </row>
    <row r="8" spans="1:6" ht="20.25" customHeight="1" x14ac:dyDescent="0.25">
      <c r="A8" s="39"/>
      <c r="B8" s="40"/>
      <c r="C8" s="43"/>
      <c r="D8" s="42"/>
      <c r="E8" s="42"/>
      <c r="F8" s="42"/>
    </row>
    <row r="9" spans="1:6" ht="15.75" x14ac:dyDescent="0.25">
      <c r="A9" s="39" t="s">
        <v>31</v>
      </c>
      <c r="B9" s="39" t="s">
        <v>58</v>
      </c>
      <c r="C9" s="43"/>
      <c r="D9" s="42"/>
      <c r="E9" s="42"/>
      <c r="F9" s="42"/>
    </row>
    <row r="10" spans="1:6" ht="25.5" customHeight="1" x14ac:dyDescent="0.25">
      <c r="A10" s="39"/>
      <c r="B10" s="40"/>
      <c r="C10" s="44" t="s">
        <v>480</v>
      </c>
      <c r="D10" s="57"/>
      <c r="E10" s="44" t="s">
        <v>481</v>
      </c>
      <c r="F10" s="58"/>
    </row>
    <row r="11" spans="1:6" ht="25.5" customHeight="1" x14ac:dyDescent="0.25">
      <c r="A11" s="39"/>
      <c r="B11" s="40"/>
      <c r="C11" s="44" t="s">
        <v>482</v>
      </c>
      <c r="D11" s="122"/>
    </row>
    <row r="12" spans="1:6" ht="25.5" customHeight="1" x14ac:dyDescent="0.25">
      <c r="A12" s="39"/>
      <c r="B12" s="40"/>
      <c r="C12" s="44"/>
      <c r="D12" s="44"/>
      <c r="E12" s="44"/>
    </row>
    <row r="13" spans="1:6" ht="25.5" customHeight="1" x14ac:dyDescent="0.25">
      <c r="A13" s="39" t="s">
        <v>32</v>
      </c>
      <c r="B13" s="39" t="s">
        <v>483</v>
      </c>
      <c r="C13" s="43"/>
      <c r="D13" s="44"/>
      <c r="E13" s="44"/>
    </row>
    <row r="14" spans="1:6" ht="37.5" customHeight="1" x14ac:dyDescent="0.25">
      <c r="A14" s="39"/>
      <c r="B14" s="40"/>
      <c r="C14" s="51" t="s">
        <v>64</v>
      </c>
      <c r="D14" s="123"/>
      <c r="E14" s="51" t="s">
        <v>79</v>
      </c>
      <c r="F14" s="123"/>
    </row>
    <row r="15" spans="1:6" ht="38.25" customHeight="1" x14ac:dyDescent="0.25">
      <c r="A15" s="39"/>
      <c r="B15" s="40"/>
      <c r="C15" s="124" t="s">
        <v>484</v>
      </c>
      <c r="D15" s="122"/>
      <c r="E15" s="125" t="s">
        <v>485</v>
      </c>
      <c r="F15" s="122"/>
    </row>
    <row r="16" spans="1:6" ht="17.25" customHeight="1" x14ac:dyDescent="0.25">
      <c r="A16" s="39"/>
      <c r="B16" s="40"/>
      <c r="C16" s="43"/>
      <c r="D16" s="42"/>
      <c r="E16" s="42"/>
      <c r="F16" s="42"/>
    </row>
    <row r="17" spans="1:6" ht="25.5" customHeight="1" x14ac:dyDescent="0.25">
      <c r="A17" s="39" t="s">
        <v>33</v>
      </c>
      <c r="B17" s="39" t="s">
        <v>60</v>
      </c>
      <c r="F17" s="57"/>
    </row>
    <row r="18" spans="1:6" ht="25.5" customHeight="1" x14ac:dyDescent="0.25">
      <c r="A18" s="39" t="s">
        <v>34</v>
      </c>
      <c r="B18" s="39" t="s">
        <v>59</v>
      </c>
      <c r="F18" s="122"/>
    </row>
    <row r="19" spans="1:6" ht="25.5" customHeight="1" x14ac:dyDescent="0.25">
      <c r="A19" s="39"/>
      <c r="B19" s="39"/>
      <c r="F19" s="126"/>
    </row>
    <row r="20" spans="1:6" ht="25.5" customHeight="1" x14ac:dyDescent="0.25">
      <c r="A20" s="39" t="s">
        <v>35</v>
      </c>
      <c r="B20" s="39" t="s">
        <v>486</v>
      </c>
      <c r="F20" s="57"/>
    </row>
    <row r="21" spans="1:6" ht="25.5" customHeight="1" x14ac:dyDescent="0.25">
      <c r="A21" s="39" t="s">
        <v>22</v>
      </c>
      <c r="B21" s="39" t="s">
        <v>487</v>
      </c>
      <c r="F21" s="122"/>
    </row>
    <row r="22" spans="1:6" ht="12.75" customHeight="1" x14ac:dyDescent="0.2">
      <c r="C22" s="127"/>
      <c r="D22" s="127"/>
      <c r="E22" s="127"/>
    </row>
    <row r="23" spans="1:6" ht="15" x14ac:dyDescent="0.2">
      <c r="B23" s="48" t="s">
        <v>63</v>
      </c>
      <c r="C23" s="48"/>
      <c r="D23" s="49"/>
      <c r="E23" s="48"/>
      <c r="F23" s="48"/>
    </row>
    <row r="24" spans="1:6" ht="174.95" customHeight="1" x14ac:dyDescent="0.2">
      <c r="B24" s="214"/>
      <c r="C24" s="215"/>
      <c r="D24" s="215"/>
      <c r="E24" s="215"/>
      <c r="F24" s="216"/>
    </row>
  </sheetData>
  <sheetProtection algorithmName="SHA-512" hashValue="ScOZKIxl8+kwXnK3cFvkdOAz3Tuwk2H64UsyAITLHAJ5jmgNSgmXXr9cbIDjaNdo+OVw0GUaG9E5plSUOGFLwQ==" saltValue="siC1QB04dN1ra1x/cU7N5Q==" spinCount="100000" sheet="1" formatRows="0"/>
  <mergeCells count="3">
    <mergeCell ref="A1:F1"/>
    <mergeCell ref="B6:C6"/>
    <mergeCell ref="B24:F24"/>
  </mergeCells>
  <dataValidations count="7">
    <dataValidation type="decimal" allowBlank="1" showInputMessage="1" showErrorMessage="1" error="Enter a value  between 0 and 1.  If unit does not have any 15-minute capability, enter zero." sqref="F14" xr:uid="{FC5A971E-215F-49A8-AC84-DFA82621E327}">
      <formula1>0</formula1>
      <formula2>1</formula2>
    </dataValidation>
    <dataValidation type="decimal" allowBlank="1" showInputMessage="1" showErrorMessage="1" error="Enter a value  between 0 and 1.  If unit does not have any 30-minute capability, enter zero." sqref="F14" xr:uid="{2B2717DB-795B-4103-9662-6B84B916672D}">
      <formula1>0</formula1>
      <formula2>1</formula2>
    </dataValidation>
    <dataValidation type="decimal" allowBlank="1" showInputMessage="1" showErrorMessage="1" error="Enter a value between 0 and 1." sqref="D6" xr:uid="{44437F4B-6812-4382-8E81-D23CB1F46623}">
      <formula1>0</formula1>
      <formula2>1</formula2>
    </dataValidation>
    <dataValidation type="whole" operator="greaterThanOrEqual" allowBlank="1" showInputMessage="1" showErrorMessage="1" error="Enter the number of minutes as a whole number.  If no minimum up time, enter zero." sqref="F17 F20" xr:uid="{69EB2187-6746-4CB9-96D3-8E5EA732A745}">
      <formula1>0</formula1>
    </dataValidation>
    <dataValidation type="decimal" allowBlank="1" showInputMessage="1" showErrorMessage="1" error="Enter a value  between 0 and 1.  If unit does not have any 10-minute capability, enter zero." sqref="D14" xr:uid="{9C7B9675-7EF1-4AC1-8C7B-3926EFAE4651}">
      <formula1>0</formula1>
      <formula2>1</formula2>
    </dataValidation>
    <dataValidation type="whole" operator="greaterThanOrEqual" allowBlank="1" showInputMessage="1" showErrorMessage="1" error="Enter the number of minutes as a whole number." sqref="F10 D10:D11 F18:F19 F21" xr:uid="{30235388-F130-4C50-A20D-606710B33469}">
      <formula1>0</formula1>
    </dataValidation>
    <dataValidation type="decimal" allowBlank="1" showInputMessage="1" showErrorMessage="1" error="Enter a number between 0 and 365." sqref="F6" xr:uid="{A90DDA4C-1537-4F03-865C-04920F4FA4B5}">
      <formula1>0</formula1>
      <formula2>365</formula2>
    </dataValidation>
  </dataValidations>
  <printOptions horizontalCentered="1"/>
  <pageMargins left="1" right="1" top="1" bottom="1" header="0.5" footer="0.5"/>
  <pageSetup scale="75" orientation="portrait" r:id="rId1"/>
  <headerFooter alignWithMargins="0">
    <oddFooter>&amp;RFacility Performance&amp;LPublic Service Company of Colorado 2017 Company Ownership RFP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AA397-D2FC-4831-BA82-6ECDC7F5E6B0}">
  <sheetPr>
    <pageSetUpPr fitToPage="1"/>
  </sheetPr>
  <dimension ref="A1:I18"/>
  <sheetViews>
    <sheetView zoomScale="80" zoomScaleNormal="80" workbookViewId="0">
      <selection activeCell="J1" sqref="J1"/>
    </sheetView>
  </sheetViews>
  <sheetFormatPr defaultColWidth="9.140625" defaultRowHeight="18" customHeight="1" x14ac:dyDescent="0.2"/>
  <cols>
    <col min="1" max="1" width="3.7109375" style="48" customWidth="1"/>
    <col min="2" max="2" width="8.7109375" style="48" customWidth="1"/>
    <col min="3" max="3" width="25.28515625" style="48" customWidth="1"/>
    <col min="4" max="4" width="16.7109375" style="49" customWidth="1"/>
    <col min="5" max="5" width="16.7109375" style="48" customWidth="1"/>
    <col min="6" max="7" width="16.5703125" style="48" customWidth="1"/>
    <col min="8" max="8" width="17.7109375" style="48" customWidth="1"/>
    <col min="9" max="9" width="3.7109375" style="48" customWidth="1"/>
    <col min="10" max="16384" width="9.140625" style="48"/>
  </cols>
  <sheetData>
    <row r="1" spans="1:9" ht="18" customHeight="1" x14ac:dyDescent="0.25">
      <c r="A1" s="211" t="s">
        <v>490</v>
      </c>
      <c r="B1" s="211"/>
      <c r="C1" s="211"/>
      <c r="D1" s="211"/>
      <c r="E1" s="217"/>
      <c r="F1" s="217"/>
      <c r="G1" s="217"/>
      <c r="H1" s="217"/>
      <c r="I1" s="217"/>
    </row>
    <row r="3" spans="1:9" ht="18" customHeight="1" x14ac:dyDescent="0.25">
      <c r="B3" s="149" t="s">
        <v>503</v>
      </c>
    </row>
    <row r="5" spans="1:9" ht="49.9" customHeight="1" x14ac:dyDescent="0.2">
      <c r="B5" s="218" t="s">
        <v>505</v>
      </c>
      <c r="C5" s="219"/>
      <c r="D5" s="219"/>
      <c r="E5" s="219"/>
      <c r="F5" s="219"/>
      <c r="G5" s="219"/>
      <c r="H5" s="219"/>
      <c r="I5" s="150"/>
    </row>
    <row r="6" spans="1:9" ht="10.5" customHeight="1" x14ac:dyDescent="0.2">
      <c r="B6" s="151"/>
      <c r="D6" s="48"/>
    </row>
    <row r="7" spans="1:9" ht="18" customHeight="1" x14ac:dyDescent="0.2">
      <c r="D7" s="152" t="s">
        <v>48</v>
      </c>
      <c r="E7" s="153"/>
      <c r="F7" s="152" t="s">
        <v>49</v>
      </c>
      <c r="G7" s="153"/>
    </row>
    <row r="8" spans="1:9" ht="30" x14ac:dyDescent="0.2">
      <c r="C8" s="154" t="s">
        <v>9</v>
      </c>
      <c r="D8" s="155" t="s">
        <v>7</v>
      </c>
      <c r="E8" s="156" t="s">
        <v>8</v>
      </c>
      <c r="F8" s="155" t="s">
        <v>7</v>
      </c>
      <c r="G8" s="156" t="s">
        <v>8</v>
      </c>
      <c r="H8" s="157"/>
    </row>
    <row r="9" spans="1:9" ht="30" x14ac:dyDescent="0.2">
      <c r="C9" s="158" t="s">
        <v>55</v>
      </c>
      <c r="D9" s="169"/>
      <c r="E9" s="168"/>
      <c r="F9" s="169"/>
      <c r="G9" s="168"/>
      <c r="H9" s="159"/>
    </row>
    <row r="10" spans="1:9" ht="30" x14ac:dyDescent="0.2">
      <c r="C10" s="158" t="s">
        <v>56</v>
      </c>
      <c r="D10" s="169"/>
      <c r="E10" s="168"/>
      <c r="F10" s="169"/>
      <c r="G10" s="168"/>
      <c r="H10" s="159"/>
    </row>
    <row r="11" spans="1:9" ht="30" customHeight="1" x14ac:dyDescent="0.2">
      <c r="C11" s="160" t="s">
        <v>10</v>
      </c>
      <c r="D11" s="169"/>
      <c r="E11" s="168"/>
      <c r="F11" s="169"/>
      <c r="G11" s="168"/>
      <c r="H11" s="159"/>
    </row>
    <row r="12" spans="1:9" ht="30" customHeight="1" x14ac:dyDescent="0.2">
      <c r="C12" s="160" t="s">
        <v>11</v>
      </c>
      <c r="D12" s="169"/>
      <c r="E12" s="168"/>
      <c r="F12" s="169"/>
      <c r="G12" s="168"/>
      <c r="H12" s="159"/>
    </row>
    <row r="13" spans="1:9" ht="30" customHeight="1" x14ac:dyDescent="0.2">
      <c r="C13" s="160" t="s">
        <v>12</v>
      </c>
      <c r="D13" s="169"/>
      <c r="E13" s="168"/>
      <c r="F13" s="169"/>
      <c r="G13" s="168"/>
      <c r="H13" s="159"/>
    </row>
    <row r="14" spans="1:9" ht="30" customHeight="1" x14ac:dyDescent="0.2">
      <c r="C14" s="160" t="s">
        <v>13</v>
      </c>
      <c r="D14" s="169"/>
      <c r="E14" s="168"/>
      <c r="F14" s="169"/>
      <c r="G14" s="168"/>
      <c r="H14" s="159"/>
    </row>
    <row r="15" spans="1:9" ht="45" x14ac:dyDescent="0.2">
      <c r="C15" s="161" t="s">
        <v>14</v>
      </c>
      <c r="D15" s="170"/>
      <c r="E15" s="171"/>
      <c r="F15" s="170"/>
      <c r="G15" s="172"/>
      <c r="H15" s="159"/>
    </row>
    <row r="16" spans="1:9" ht="15" x14ac:dyDescent="0.2">
      <c r="C16" s="162"/>
      <c r="D16" s="163"/>
      <c r="E16" s="164"/>
      <c r="F16" s="164"/>
      <c r="G16" s="164"/>
      <c r="H16" s="159"/>
    </row>
    <row r="17" spans="2:8" ht="18" customHeight="1" x14ac:dyDescent="0.2">
      <c r="B17" s="48" t="s">
        <v>54</v>
      </c>
    </row>
    <row r="18" spans="2:8" ht="117" customHeight="1" x14ac:dyDescent="0.2">
      <c r="B18" s="220"/>
      <c r="C18" s="221"/>
      <c r="D18" s="221"/>
      <c r="E18" s="221"/>
      <c r="F18" s="221"/>
      <c r="G18" s="221"/>
      <c r="H18" s="222"/>
    </row>
  </sheetData>
  <sheetProtection algorithmName="SHA-512" hashValue="RaSTYGYD/mRX+J9upLH8s6R6TcB2YSUmCmu1YuDUD8vOs9l89jbQWo6OGV5jGzcmMkYpAAcUwHwkjepVK5ybHw==" saltValue="GH9w2TI//HZA1EoWQ+KmFw==" spinCount="100000" sheet="1" formatRows="0"/>
  <mergeCells count="3">
    <mergeCell ref="A1:I1"/>
    <mergeCell ref="B5:H5"/>
    <mergeCell ref="B18:H18"/>
  </mergeCells>
  <dataValidations count="2">
    <dataValidation type="decimal" operator="greaterThanOrEqual" allowBlank="1" showInputMessage="1" showErrorMessage="1" error="Enter a positive numeric value only." sqref="E9:E15 G9:G15" xr:uid="{B4173914-1014-4016-A397-58CA538A4788}">
      <formula1>0</formula1>
    </dataValidation>
    <dataValidation type="decimal" operator="greaterThanOrEqual" allowBlank="1" showInputMessage="1" showErrorMessage="1" error="Enter a numeric value only." sqref="D9:D15 F9:F15" xr:uid="{C32FF339-4AFC-4F8D-9394-226426CF6CBB}">
      <formula1>0</formula1>
    </dataValidation>
  </dataValidations>
  <printOptions horizontalCentered="1"/>
  <pageMargins left="1" right="1" top="1" bottom="1" header="0.5" footer="0.5"/>
  <pageSetup scale="84" orientation="portrait" r:id="rId1"/>
  <headerFooter alignWithMargins="0">
    <oddFooter>&amp;RHeat Rates&amp;LPublic Service Company of Colorado 2017 Company Ownership RFP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A5AD0-41F5-49D0-840B-5CE133AB0D6B}">
  <sheetPr>
    <pageSetUpPr autoPageBreaks="0" fitToPage="1"/>
  </sheetPr>
  <dimension ref="A1:H67"/>
  <sheetViews>
    <sheetView showGridLines="0" zoomScale="70" zoomScaleNormal="70" workbookViewId="0">
      <selection activeCell="G1" sqref="G1"/>
    </sheetView>
  </sheetViews>
  <sheetFormatPr defaultColWidth="9.140625" defaultRowHeight="12.75" x14ac:dyDescent="0.2"/>
  <cols>
    <col min="1" max="1" width="5.7109375" style="30" customWidth="1"/>
    <col min="2" max="2" width="67.42578125" style="2" customWidth="1"/>
    <col min="3" max="3" width="23.140625" style="2" customWidth="1"/>
    <col min="4" max="4" width="5.7109375" style="2" customWidth="1"/>
    <col min="5" max="16384" width="9.140625" style="2"/>
  </cols>
  <sheetData>
    <row r="1" spans="1:8" ht="18" x14ac:dyDescent="0.25">
      <c r="A1" s="180" t="s">
        <v>491</v>
      </c>
      <c r="B1" s="180"/>
      <c r="C1" s="180"/>
      <c r="D1" s="223"/>
      <c r="E1" s="230"/>
      <c r="F1" s="230"/>
      <c r="G1" s="231"/>
      <c r="H1" s="179"/>
    </row>
    <row r="2" spans="1:8" ht="15.75" x14ac:dyDescent="0.25">
      <c r="A2" s="29"/>
      <c r="B2" s="73"/>
      <c r="C2" s="73"/>
      <c r="D2" s="73"/>
    </row>
    <row r="3" spans="1:8" ht="15.75" x14ac:dyDescent="0.25">
      <c r="A3" s="29"/>
      <c r="B3" s="29" t="s">
        <v>503</v>
      </c>
      <c r="C3" s="73"/>
      <c r="D3" s="73"/>
    </row>
    <row r="4" spans="1:8" ht="15.75" x14ac:dyDescent="0.25">
      <c r="A4" s="29"/>
      <c r="B4" s="73"/>
      <c r="C4" s="73"/>
      <c r="D4" s="73"/>
    </row>
    <row r="5" spans="1:8" ht="20.100000000000001" customHeight="1" x14ac:dyDescent="0.25">
      <c r="A5" s="267">
        <v>1</v>
      </c>
      <c r="B5" s="232" t="s">
        <v>506</v>
      </c>
      <c r="C5" s="233"/>
      <c r="D5" s="233"/>
      <c r="E5" s="233"/>
    </row>
    <row r="6" spans="1:8" ht="20.100000000000001" customHeight="1" x14ac:dyDescent="0.2">
      <c r="A6" s="234"/>
      <c r="B6" s="235" t="s">
        <v>507</v>
      </c>
      <c r="C6" s="236"/>
      <c r="D6" s="236"/>
      <c r="E6" s="236"/>
    </row>
    <row r="7" spans="1:8" ht="20.100000000000001" customHeight="1" x14ac:dyDescent="0.2">
      <c r="A7" s="234"/>
      <c r="B7" s="235" t="s">
        <v>508</v>
      </c>
      <c r="C7" s="237"/>
      <c r="D7" s="237"/>
      <c r="E7" s="237"/>
    </row>
    <row r="8" spans="1:8" ht="12" customHeight="1" x14ac:dyDescent="0.2">
      <c r="A8" s="234"/>
      <c r="B8" s="235"/>
      <c r="C8" s="238"/>
      <c r="D8" s="238"/>
      <c r="E8" s="238"/>
    </row>
    <row r="9" spans="1:8" ht="20.100000000000001" customHeight="1" x14ac:dyDescent="0.25">
      <c r="A9" s="267" t="s">
        <v>31</v>
      </c>
      <c r="B9" s="232" t="s">
        <v>509</v>
      </c>
      <c r="C9" s="238"/>
      <c r="D9" s="238"/>
      <c r="E9" s="238"/>
    </row>
    <row r="10" spans="1:8" ht="20.100000000000001" customHeight="1" x14ac:dyDescent="0.2">
      <c r="A10" s="234"/>
      <c r="B10" s="239" t="s">
        <v>436</v>
      </c>
      <c r="C10" s="240"/>
      <c r="D10" s="240"/>
      <c r="E10" s="240"/>
    </row>
    <row r="11" spans="1:8" ht="20.100000000000001" customHeight="1" x14ac:dyDescent="0.2">
      <c r="A11" s="234"/>
      <c r="B11" s="239" t="s">
        <v>437</v>
      </c>
      <c r="C11" s="236"/>
      <c r="D11" s="236"/>
      <c r="E11" s="236"/>
    </row>
    <row r="12" spans="1:8" ht="20.100000000000001" customHeight="1" x14ac:dyDescent="0.2">
      <c r="A12" s="234"/>
      <c r="B12" s="239" t="s">
        <v>526</v>
      </c>
      <c r="C12" s="241"/>
      <c r="D12" s="241"/>
      <c r="E12" s="241"/>
    </row>
    <row r="13" spans="1:8" ht="20.100000000000001" customHeight="1" x14ac:dyDescent="0.2">
      <c r="A13" s="234"/>
      <c r="B13" s="239" t="s">
        <v>527</v>
      </c>
      <c r="C13" s="241"/>
      <c r="D13" s="241"/>
      <c r="E13" s="241"/>
    </row>
    <row r="14" spans="1:8" ht="12" customHeight="1" x14ac:dyDescent="0.2">
      <c r="A14" s="234"/>
      <c r="B14" s="239"/>
      <c r="C14" s="238"/>
      <c r="D14" s="238"/>
      <c r="E14" s="238"/>
    </row>
    <row r="15" spans="1:8" ht="20.100000000000001" customHeight="1" x14ac:dyDescent="0.25">
      <c r="A15" s="267" t="s">
        <v>32</v>
      </c>
      <c r="B15" s="232" t="s">
        <v>510</v>
      </c>
      <c r="C15" s="238"/>
      <c r="D15" s="238"/>
      <c r="E15" s="238"/>
    </row>
    <row r="16" spans="1:8" ht="20.100000000000001" customHeight="1" x14ac:dyDescent="0.2">
      <c r="A16" s="234"/>
      <c r="B16" s="243" t="s">
        <v>511</v>
      </c>
      <c r="C16" s="242"/>
      <c r="D16" s="242"/>
      <c r="E16" s="242"/>
    </row>
    <row r="17" spans="1:5" ht="20.100000000000001" customHeight="1" x14ac:dyDescent="0.2">
      <c r="A17" s="234"/>
      <c r="B17" s="243" t="s">
        <v>512</v>
      </c>
      <c r="C17" s="244"/>
      <c r="D17" s="244"/>
      <c r="E17" s="244"/>
    </row>
    <row r="18" spans="1:5" ht="20.100000000000001" customHeight="1" x14ac:dyDescent="0.2">
      <c r="A18" s="234"/>
      <c r="B18" s="243" t="s">
        <v>513</v>
      </c>
      <c r="C18" s="244"/>
      <c r="D18" s="244"/>
      <c r="E18" s="244"/>
    </row>
    <row r="19" spans="1:5" ht="20.100000000000001" customHeight="1" x14ac:dyDescent="0.2">
      <c r="A19" s="234"/>
      <c r="B19" s="243" t="s">
        <v>514</v>
      </c>
      <c r="C19" s="244"/>
      <c r="D19" s="244"/>
      <c r="E19" s="244"/>
    </row>
    <row r="20" spans="1:5" ht="20.100000000000001" customHeight="1" x14ac:dyDescent="0.2">
      <c r="A20" s="234"/>
      <c r="B20" s="246" t="s">
        <v>515</v>
      </c>
      <c r="C20" s="245"/>
      <c r="D20" s="245"/>
      <c r="E20" s="245"/>
    </row>
    <row r="21" spans="1:5" ht="20.100000000000001" customHeight="1" x14ac:dyDescent="0.2">
      <c r="A21" s="234"/>
      <c r="B21" s="246" t="s">
        <v>516</v>
      </c>
      <c r="C21" s="244"/>
      <c r="D21" s="244"/>
      <c r="E21" s="244"/>
    </row>
    <row r="22" spans="1:5" ht="20.100000000000001" customHeight="1" x14ac:dyDescent="0.2">
      <c r="A22" s="234"/>
      <c r="B22" s="246" t="s">
        <v>517</v>
      </c>
      <c r="C22" s="244"/>
      <c r="D22" s="244"/>
      <c r="E22" s="244"/>
    </row>
    <row r="23" spans="1:5" ht="20.100000000000001" customHeight="1" x14ac:dyDescent="0.2">
      <c r="A23" s="234"/>
      <c r="B23" s="246" t="s">
        <v>518</v>
      </c>
      <c r="C23" s="244"/>
      <c r="D23" s="244"/>
      <c r="E23" s="244"/>
    </row>
    <row r="24" spans="1:5" ht="20.100000000000001" customHeight="1" x14ac:dyDescent="0.25">
      <c r="A24" s="29"/>
      <c r="B24" s="246" t="s">
        <v>528</v>
      </c>
      <c r="C24" s="244"/>
      <c r="D24" s="244"/>
      <c r="E24" s="244"/>
    </row>
    <row r="25" spans="1:5" ht="12" customHeight="1" x14ac:dyDescent="0.25">
      <c r="A25" s="29"/>
      <c r="B25" s="246"/>
      <c r="C25" s="247"/>
      <c r="D25" s="247"/>
      <c r="E25" s="247"/>
    </row>
    <row r="26" spans="1:5" ht="20.100000000000001" customHeight="1" x14ac:dyDescent="0.25">
      <c r="A26" s="29" t="s">
        <v>33</v>
      </c>
      <c r="B26" s="232" t="s">
        <v>519</v>
      </c>
      <c r="C26" s="248"/>
      <c r="D26" s="249"/>
      <c r="E26" s="247"/>
    </row>
    <row r="27" spans="1:5" ht="20.100000000000001" customHeight="1" x14ac:dyDescent="0.25">
      <c r="A27" s="29"/>
      <c r="B27" s="250" t="s">
        <v>520</v>
      </c>
      <c r="C27" s="251"/>
      <c r="D27" s="251"/>
      <c r="E27" s="251"/>
    </row>
    <row r="28" spans="1:5" ht="12" customHeight="1" x14ac:dyDescent="0.25">
      <c r="A28" s="29"/>
      <c r="B28" s="246"/>
      <c r="C28" s="247"/>
      <c r="D28" s="247"/>
      <c r="E28" s="247"/>
    </row>
    <row r="29" spans="1:5" ht="20.100000000000001" customHeight="1" x14ac:dyDescent="0.25">
      <c r="A29" s="267" t="s">
        <v>34</v>
      </c>
      <c r="B29" s="232" t="s">
        <v>521</v>
      </c>
      <c r="C29" s="247"/>
      <c r="D29" s="247"/>
      <c r="E29" s="247"/>
    </row>
    <row r="30" spans="1:5" ht="20.100000000000001" customHeight="1" x14ac:dyDescent="0.25">
      <c r="A30" s="29"/>
      <c r="B30" s="232" t="s">
        <v>522</v>
      </c>
      <c r="C30" s="247"/>
      <c r="D30" s="247"/>
      <c r="E30" s="247"/>
    </row>
    <row r="31" spans="1:5" ht="20.100000000000001" customHeight="1" x14ac:dyDescent="0.25">
      <c r="A31" s="29"/>
      <c r="B31" s="250" t="s">
        <v>529</v>
      </c>
      <c r="C31" s="242"/>
      <c r="D31" s="242"/>
      <c r="E31" s="242"/>
    </row>
    <row r="32" spans="1:5" ht="12.75" customHeight="1" x14ac:dyDescent="0.25">
      <c r="A32" s="29"/>
      <c r="B32" s="246"/>
      <c r="C32" s="247"/>
      <c r="D32" s="247"/>
      <c r="E32" s="247"/>
    </row>
    <row r="33" spans="1:3" ht="15.75" x14ac:dyDescent="0.25">
      <c r="A33" s="29" t="s">
        <v>35</v>
      </c>
      <c r="B33" s="269" t="s">
        <v>523</v>
      </c>
    </row>
    <row r="34" spans="1:3" ht="15.75" x14ac:dyDescent="0.2">
      <c r="B34" s="255" t="s">
        <v>19</v>
      </c>
      <c r="C34" s="255" t="s">
        <v>524</v>
      </c>
    </row>
    <row r="35" spans="1:3" ht="15" x14ac:dyDescent="0.2">
      <c r="B35" s="256">
        <v>1</v>
      </c>
      <c r="C35" s="257"/>
    </row>
    <row r="36" spans="1:3" ht="15" x14ac:dyDescent="0.2">
      <c r="B36" s="258">
        <v>2</v>
      </c>
      <c r="C36" s="257"/>
    </row>
    <row r="37" spans="1:3" ht="15" x14ac:dyDescent="0.2">
      <c r="B37" s="258">
        <v>3</v>
      </c>
      <c r="C37" s="257"/>
    </row>
    <row r="38" spans="1:3" ht="15" x14ac:dyDescent="0.2">
      <c r="B38" s="258">
        <v>4</v>
      </c>
      <c r="C38" s="257"/>
    </row>
    <row r="39" spans="1:3" ht="15" x14ac:dyDescent="0.2">
      <c r="B39" s="258">
        <v>5</v>
      </c>
      <c r="C39" s="257"/>
    </row>
    <row r="40" spans="1:3" ht="15" x14ac:dyDescent="0.2">
      <c r="B40" s="258">
        <v>6</v>
      </c>
      <c r="C40" s="257"/>
    </row>
    <row r="41" spans="1:3" ht="15" x14ac:dyDescent="0.2">
      <c r="B41" s="258">
        <v>7</v>
      </c>
      <c r="C41" s="257"/>
    </row>
    <row r="42" spans="1:3" ht="15" x14ac:dyDescent="0.2">
      <c r="B42" s="258">
        <v>8</v>
      </c>
      <c r="C42" s="257"/>
    </row>
    <row r="43" spans="1:3" ht="15" x14ac:dyDescent="0.2">
      <c r="B43" s="258">
        <v>9</v>
      </c>
      <c r="C43" s="257"/>
    </row>
    <row r="44" spans="1:3" ht="15" x14ac:dyDescent="0.2">
      <c r="B44" s="258">
        <v>10</v>
      </c>
      <c r="C44" s="257"/>
    </row>
    <row r="45" spans="1:3" ht="15" x14ac:dyDescent="0.2">
      <c r="B45" s="258">
        <v>11</v>
      </c>
      <c r="C45" s="257"/>
    </row>
    <row r="46" spans="1:3" ht="15" x14ac:dyDescent="0.2">
      <c r="B46" s="258">
        <v>12</v>
      </c>
      <c r="C46" s="257"/>
    </row>
    <row r="47" spans="1:3" ht="15" x14ac:dyDescent="0.2">
      <c r="B47" s="258">
        <v>13</v>
      </c>
      <c r="C47" s="257"/>
    </row>
    <row r="48" spans="1:3" ht="15" x14ac:dyDescent="0.2">
      <c r="B48" s="258">
        <v>14</v>
      </c>
      <c r="C48" s="257"/>
    </row>
    <row r="49" spans="2:3" ht="15" x14ac:dyDescent="0.2">
      <c r="B49" s="258">
        <v>15</v>
      </c>
      <c r="C49" s="257"/>
    </row>
    <row r="50" spans="2:3" ht="15" x14ac:dyDescent="0.2">
      <c r="B50" s="258">
        <v>16</v>
      </c>
      <c r="C50" s="257"/>
    </row>
    <row r="51" spans="2:3" ht="15" x14ac:dyDescent="0.2">
      <c r="B51" s="258">
        <v>17</v>
      </c>
      <c r="C51" s="257"/>
    </row>
    <row r="52" spans="2:3" ht="15" x14ac:dyDescent="0.2">
      <c r="B52" s="258">
        <v>18</v>
      </c>
      <c r="C52" s="257"/>
    </row>
    <row r="53" spans="2:3" ht="15" x14ac:dyDescent="0.2">
      <c r="B53" s="258">
        <v>19</v>
      </c>
      <c r="C53" s="257"/>
    </row>
    <row r="54" spans="2:3" ht="15" x14ac:dyDescent="0.2">
      <c r="B54" s="258">
        <v>20</v>
      </c>
      <c r="C54" s="257"/>
    </row>
    <row r="55" spans="2:3" ht="15" x14ac:dyDescent="0.2">
      <c r="B55" s="258">
        <v>21</v>
      </c>
      <c r="C55" s="257"/>
    </row>
    <row r="56" spans="2:3" ht="15" x14ac:dyDescent="0.2">
      <c r="B56" s="258">
        <v>22</v>
      </c>
      <c r="C56" s="257"/>
    </row>
    <row r="57" spans="2:3" ht="15" x14ac:dyDescent="0.2">
      <c r="B57" s="258">
        <v>23</v>
      </c>
      <c r="C57" s="257"/>
    </row>
    <row r="58" spans="2:3" ht="15" x14ac:dyDescent="0.2">
      <c r="B58" s="258">
        <v>24</v>
      </c>
      <c r="C58" s="257"/>
    </row>
    <row r="59" spans="2:3" ht="15" x14ac:dyDescent="0.2">
      <c r="B59" s="258">
        <v>25</v>
      </c>
      <c r="C59" s="257"/>
    </row>
    <row r="60" spans="2:3" ht="15" x14ac:dyDescent="0.2">
      <c r="B60" s="258">
        <v>26</v>
      </c>
      <c r="C60" s="257"/>
    </row>
    <row r="61" spans="2:3" ht="15" x14ac:dyDescent="0.2">
      <c r="B61" s="258">
        <v>27</v>
      </c>
      <c r="C61" s="257"/>
    </row>
    <row r="62" spans="2:3" ht="15" x14ac:dyDescent="0.2">
      <c r="B62" s="258">
        <v>28</v>
      </c>
      <c r="C62" s="257"/>
    </row>
    <row r="63" spans="2:3" ht="15" x14ac:dyDescent="0.2">
      <c r="B63" s="258">
        <v>29</v>
      </c>
      <c r="C63" s="257"/>
    </row>
    <row r="64" spans="2:3" ht="15" x14ac:dyDescent="0.2">
      <c r="B64" s="259">
        <v>30</v>
      </c>
      <c r="C64" s="260"/>
    </row>
    <row r="66" spans="1:3" ht="15.75" x14ac:dyDescent="0.25">
      <c r="A66" s="29" t="s">
        <v>22</v>
      </c>
      <c r="B66" s="252" t="s">
        <v>77</v>
      </c>
    </row>
    <row r="67" spans="1:3" ht="134.25" customHeight="1" x14ac:dyDescent="0.2">
      <c r="B67" s="253"/>
      <c r="C67" s="254"/>
    </row>
  </sheetData>
  <sheetProtection algorithmName="SHA-512" hashValue="EJ0jaEkoIakXWZxQx3gA21AH34hH3jPDJToYkbIDajgaG3wIv9lCSSWlzKvWkoziTmCa8tLE7xk0k5QVxMmr3w==" saltValue="Y4q7eZRRwRTFUjfX9cwSYA==" spinCount="100000" sheet="1" formatRows="0"/>
  <mergeCells count="19">
    <mergeCell ref="C11:E11"/>
    <mergeCell ref="C13:E13"/>
    <mergeCell ref="B67:C67"/>
    <mergeCell ref="C31:E31"/>
    <mergeCell ref="C27:E27"/>
    <mergeCell ref="C20:E20"/>
    <mergeCell ref="C21:E21"/>
    <mergeCell ref="C22:E22"/>
    <mergeCell ref="C23:E23"/>
    <mergeCell ref="C24:E24"/>
    <mergeCell ref="C16:E16"/>
    <mergeCell ref="C17:E17"/>
    <mergeCell ref="C18:E18"/>
    <mergeCell ref="C19:E19"/>
    <mergeCell ref="A1:D1"/>
    <mergeCell ref="C6:E6"/>
    <mergeCell ref="C7:E7"/>
    <mergeCell ref="C10:E10"/>
    <mergeCell ref="C12:E12"/>
  </mergeCells>
  <dataValidations count="3">
    <dataValidation type="decimal" allowBlank="1" showInputMessage="1" showErrorMessage="1" error="Enter a value between 0 and 1." sqref="C35:C64" xr:uid="{6D95B18A-A258-4870-8C43-F97D2D3DFFAD}">
      <formula1>0</formula1>
      <formula2>1</formula2>
    </dataValidation>
    <dataValidation type="decimal" operator="greaterThanOrEqual" allowBlank="1" showInputMessage="1" showErrorMessage="1" error="Enter a positive value only." sqref="C27" xr:uid="{98E80B60-9657-4672-8BDA-09AF4095A178}">
      <formula1>0</formula1>
    </dataValidation>
    <dataValidation type="list" operator="greaterThanOrEqual" showInputMessage="1" sqref="C10" xr:uid="{4163268B-909F-4900-A3B0-3E8EEB488B7A}">
      <formula1>"Energy Storage Standalone, Solar + Storage, Wind + Storage, Other (please describe)"</formula1>
    </dataValidation>
  </dataValidations>
  <printOptions horizontalCentered="1"/>
  <pageMargins left="1" right="1" top="1" bottom="1" header="0.5" footer="0.5"/>
  <pageSetup orientation="portrait" r:id="rId1"/>
  <headerFooter alignWithMargins="0">
    <oddFooter>&amp;REnergy Storage Projects&amp;LPublic Service Company of Colorado 2017 Company Ownership RFP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B486F-3ACD-4DA1-ACA2-6E970F6FF726}">
  <sheetPr>
    <pageSetUpPr fitToPage="1"/>
  </sheetPr>
  <dimension ref="A1:N36"/>
  <sheetViews>
    <sheetView showGridLines="0" zoomScale="80" zoomScaleNormal="80" workbookViewId="0">
      <selection activeCell="F1" sqref="F1"/>
    </sheetView>
  </sheetViews>
  <sheetFormatPr defaultColWidth="9.140625" defaultRowHeight="15" x14ac:dyDescent="0.2"/>
  <cols>
    <col min="1" max="1" width="4.140625" style="27" customWidth="1"/>
    <col min="2" max="2" width="98" style="11" customWidth="1"/>
    <col min="3" max="3" width="15.5703125" style="11" bestFit="1" customWidth="1"/>
    <col min="4" max="4" width="15.5703125" style="11" customWidth="1"/>
    <col min="5" max="5" width="4.85546875" style="11" customWidth="1"/>
    <col min="6" max="6" width="9.140625" style="11"/>
    <col min="7" max="8" width="0" style="11" hidden="1" customWidth="1"/>
    <col min="9" max="14" width="9.140625" style="11"/>
    <col min="15" max="16384" width="9.140625" style="6"/>
  </cols>
  <sheetData>
    <row r="1" spans="1:14" ht="18" x14ac:dyDescent="0.25">
      <c r="A1" s="26" t="s">
        <v>492</v>
      </c>
      <c r="B1" s="26"/>
      <c r="C1" s="26"/>
      <c r="D1" s="26"/>
      <c r="E1" s="26"/>
    </row>
    <row r="3" spans="1:14" ht="15.75" x14ac:dyDescent="0.25">
      <c r="B3" s="31" t="s">
        <v>504</v>
      </c>
    </row>
    <row r="5" spans="1:14" ht="15.75" x14ac:dyDescent="0.25">
      <c r="A5" s="28" t="s">
        <v>30</v>
      </c>
      <c r="B5" s="31" t="s">
        <v>75</v>
      </c>
    </row>
    <row r="6" spans="1:14" ht="34.5" customHeight="1" x14ac:dyDescent="0.2">
      <c r="B6" s="227" t="s">
        <v>488</v>
      </c>
      <c r="C6" s="228"/>
      <c r="D6" s="228"/>
    </row>
    <row r="7" spans="1:14" ht="11.25" customHeight="1" x14ac:dyDescent="0.2"/>
    <row r="8" spans="1:14" ht="48" customHeight="1" x14ac:dyDescent="0.2">
      <c r="B8" s="224"/>
      <c r="C8" s="225"/>
      <c r="D8" s="226"/>
    </row>
    <row r="9" spans="1:14" ht="15.75" customHeight="1" x14ac:dyDescent="0.2"/>
    <row r="10" spans="1:14" ht="15.75" x14ac:dyDescent="0.25">
      <c r="A10" s="28" t="s">
        <v>31</v>
      </c>
      <c r="B10" s="31" t="s">
        <v>3</v>
      </c>
    </row>
    <row r="11" spans="1:14" s="27" customFormat="1" ht="24.75" customHeight="1" x14ac:dyDescent="0.2">
      <c r="B11" s="33" t="s">
        <v>73</v>
      </c>
      <c r="C11" s="54"/>
      <c r="D11" s="32" t="s">
        <v>47</v>
      </c>
      <c r="E11" s="114"/>
    </row>
    <row r="12" spans="1:14" s="12" customFormat="1" ht="24.75" customHeight="1" x14ac:dyDescent="0.2">
      <c r="A12" s="27"/>
      <c r="B12" s="33" t="s">
        <v>71</v>
      </c>
      <c r="C12" s="54"/>
      <c r="D12" s="32" t="s">
        <v>47</v>
      </c>
      <c r="F12" s="11"/>
      <c r="G12" s="11"/>
      <c r="H12" s="11"/>
      <c r="I12" s="11"/>
      <c r="J12" s="11"/>
      <c r="K12" s="11"/>
      <c r="L12" s="11"/>
      <c r="M12" s="11"/>
      <c r="N12" s="11"/>
    </row>
    <row r="13" spans="1:14" s="11" customFormat="1" ht="24.75" customHeight="1" x14ac:dyDescent="0.2">
      <c r="A13" s="27"/>
      <c r="B13" s="33" t="s">
        <v>72</v>
      </c>
      <c r="C13" s="54"/>
      <c r="D13" s="32" t="s">
        <v>47</v>
      </c>
    </row>
    <row r="14" spans="1:14" s="11" customFormat="1" ht="24.75" customHeight="1" x14ac:dyDescent="0.25">
      <c r="A14" s="27"/>
      <c r="B14" s="34" t="s">
        <v>76</v>
      </c>
      <c r="C14" s="173"/>
      <c r="D14" s="32" t="s">
        <v>47</v>
      </c>
    </row>
    <row r="15" spans="1:14" s="11" customFormat="1" x14ac:dyDescent="0.2">
      <c r="A15" s="27"/>
      <c r="B15" s="25"/>
    </row>
    <row r="16" spans="1:14" s="11" customFormat="1" ht="15.75" x14ac:dyDescent="0.25">
      <c r="A16" s="28" t="s">
        <v>32</v>
      </c>
      <c r="B16" s="31" t="s">
        <v>4</v>
      </c>
    </row>
    <row r="17" spans="1:8" s="11" customFormat="1" ht="24.75" customHeight="1" x14ac:dyDescent="0.25">
      <c r="A17" s="27"/>
      <c r="B17" s="119" t="s">
        <v>70</v>
      </c>
      <c r="C17" s="13" t="s">
        <v>48</v>
      </c>
      <c r="D17" s="13" t="s">
        <v>49</v>
      </c>
    </row>
    <row r="18" spans="1:8" s="11" customFormat="1" ht="24.75" customHeight="1" x14ac:dyDescent="0.25">
      <c r="A18" s="28"/>
      <c r="B18" s="33" t="s">
        <v>66</v>
      </c>
      <c r="C18" s="55"/>
      <c r="D18" s="52"/>
      <c r="E18" s="114"/>
      <c r="F18" s="25"/>
      <c r="G18" s="25"/>
      <c r="H18" s="25"/>
    </row>
    <row r="19" spans="1:8" s="11" customFormat="1" ht="24.75" customHeight="1" x14ac:dyDescent="0.2">
      <c r="A19" s="27"/>
      <c r="B19" s="33" t="s">
        <v>67</v>
      </c>
      <c r="C19" s="56"/>
      <c r="D19" s="53"/>
    </row>
    <row r="20" spans="1:8" s="11" customFormat="1" ht="45" customHeight="1" x14ac:dyDescent="0.2">
      <c r="A20" s="27"/>
      <c r="B20" s="229" t="s">
        <v>0</v>
      </c>
      <c r="C20" s="228"/>
      <c r="D20" s="228"/>
    </row>
    <row r="21" spans="1:8" s="11" customFormat="1" ht="48" customHeight="1" x14ac:dyDescent="0.2">
      <c r="A21" s="27"/>
      <c r="B21" s="224"/>
      <c r="C21" s="225"/>
      <c r="D21" s="226"/>
    </row>
    <row r="22" spans="1:8" s="11" customFormat="1" ht="22.5" customHeight="1" x14ac:dyDescent="0.25">
      <c r="A22" s="27"/>
      <c r="C22" s="13" t="s">
        <v>48</v>
      </c>
      <c r="D22" s="13" t="s">
        <v>49</v>
      </c>
    </row>
    <row r="23" spans="1:8" s="11" customFormat="1" ht="24.75" customHeight="1" x14ac:dyDescent="0.2">
      <c r="A23" s="27"/>
      <c r="B23" s="33" t="s">
        <v>68</v>
      </c>
      <c r="C23" s="55"/>
      <c r="D23" s="52"/>
    </row>
    <row r="24" spans="1:8" s="11" customFormat="1" ht="24.75" customHeight="1" x14ac:dyDescent="0.2">
      <c r="A24" s="27"/>
      <c r="B24" s="33" t="s">
        <v>69</v>
      </c>
      <c r="C24" s="56"/>
      <c r="D24" s="53"/>
    </row>
    <row r="27" spans="1:8" ht="15.75" x14ac:dyDescent="0.25">
      <c r="A27" s="28" t="s">
        <v>33</v>
      </c>
      <c r="B27" s="31" t="s">
        <v>1</v>
      </c>
    </row>
    <row r="28" spans="1:8" ht="45" customHeight="1" x14ac:dyDescent="0.2">
      <c r="B28" s="227" t="s">
        <v>78</v>
      </c>
      <c r="C28" s="228"/>
      <c r="D28" s="228"/>
    </row>
    <row r="29" spans="1:8" ht="9" customHeight="1" x14ac:dyDescent="0.2"/>
    <row r="30" spans="1:8" ht="48" customHeight="1" x14ac:dyDescent="0.2">
      <c r="B30" s="224"/>
      <c r="C30" s="225"/>
      <c r="D30" s="226"/>
    </row>
    <row r="31" spans="1:8" ht="9" customHeight="1" x14ac:dyDescent="0.2">
      <c r="B31" s="35"/>
      <c r="C31" s="36"/>
      <c r="D31" s="35"/>
    </row>
    <row r="32" spans="1:8" ht="24.75" customHeight="1" x14ac:dyDescent="0.2">
      <c r="B32" s="33" t="s">
        <v>65</v>
      </c>
      <c r="C32" s="57"/>
    </row>
    <row r="33" spans="2:4" ht="24.75" customHeight="1" x14ac:dyDescent="0.2">
      <c r="B33" s="33" t="s">
        <v>74</v>
      </c>
      <c r="C33" s="122"/>
    </row>
    <row r="34" spans="2:4" ht="9" customHeight="1" x14ac:dyDescent="0.2">
      <c r="B34" s="33"/>
      <c r="C34" s="21"/>
    </row>
    <row r="35" spans="2:4" x14ac:dyDescent="0.2">
      <c r="B35" s="11" t="s">
        <v>2</v>
      </c>
    </row>
    <row r="36" spans="2:4" ht="84" customHeight="1" x14ac:dyDescent="0.2">
      <c r="B36" s="224"/>
      <c r="C36" s="225"/>
      <c r="D36" s="226"/>
    </row>
  </sheetData>
  <sheetProtection algorithmName="SHA-512" hashValue="DNpxm843Gcw5E2qobQiAvYN5X4sFkdycYqA1I+9pImjxW5JT3BohN5r675L7Zj1zoZF7gRxqvxhZPMH77lWgIg==" saltValue="+AoZdndKxVLukkI/7DicAA==" spinCount="100000" sheet="1" formatRows="0"/>
  <mergeCells count="7">
    <mergeCell ref="B36:D36"/>
    <mergeCell ref="B6:D6"/>
    <mergeCell ref="B8:D8"/>
    <mergeCell ref="B20:D20"/>
    <mergeCell ref="B21:D21"/>
    <mergeCell ref="B28:D28"/>
    <mergeCell ref="B30:D30"/>
  </mergeCells>
  <dataValidations count="3">
    <dataValidation type="decimal" operator="greaterThanOrEqual" allowBlank="1" showInputMessage="1" showErrorMessage="1" error="Enter a positive value only." sqref="C32:C33" xr:uid="{86BAC597-A003-4DBD-9AD6-1F0894FB655C}">
      <formula1>0</formula1>
    </dataValidation>
    <dataValidation type="decimal" operator="greaterThanOrEqual" allowBlank="1" showInputMessage="1" showErrorMessage="1" error="Enter a positive value." sqref="C23:D24 C11:C14 C18:D19" xr:uid="{F9EB7C84-EF7E-4094-B6F3-CDB6AA72F44A}">
      <formula1>0</formula1>
    </dataValidation>
    <dataValidation type="whole" operator="greaterThanOrEqual" allowBlank="1" showInputMessage="1" showErrorMessage="1" error="Enter a positive value only." sqref="C34" xr:uid="{A7DAE1D2-2DFA-42CA-863D-EAA25A98F0DE}">
      <formula1>0</formula1>
    </dataValidation>
  </dataValidations>
  <printOptions horizontalCentered="1"/>
  <pageMargins left="1" right="1" top="1" bottom="1" header="0.5" footer="0.5"/>
  <pageSetup scale="73" orientation="portrait" r:id="rId1"/>
  <headerFooter alignWithMargins="0">
    <oddFooter>&amp;RFuel Supply&amp;LPublic Service Company of Colorado 2017 Company Ownership RFP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
  <dimension ref="A1:AI299"/>
  <sheetViews>
    <sheetView workbookViewId="0">
      <selection activeCell="E5" sqref="E5"/>
    </sheetView>
  </sheetViews>
  <sheetFormatPr defaultRowHeight="12.75" x14ac:dyDescent="0.2"/>
  <cols>
    <col min="1" max="1" width="10.7109375" bestFit="1" customWidth="1"/>
    <col min="2" max="2" width="20" bestFit="1" customWidth="1"/>
    <col min="3" max="3" width="12.28515625" customWidth="1"/>
  </cols>
  <sheetData>
    <row r="1" spans="1:35" x14ac:dyDescent="0.2">
      <c r="A1" s="59" t="s">
        <v>101</v>
      </c>
      <c r="B1" s="59" t="s">
        <v>102</v>
      </c>
      <c r="C1" s="59" t="s">
        <v>103</v>
      </c>
      <c r="I1" s="59" t="s">
        <v>327</v>
      </c>
    </row>
    <row r="2" spans="1:35" x14ac:dyDescent="0.2">
      <c r="A2" s="59" t="s">
        <v>100</v>
      </c>
      <c r="B2" t="s">
        <v>80</v>
      </c>
      <c r="C2" t="e">
        <f>#REF!</f>
        <v>#REF!</v>
      </c>
      <c r="D2" t="e">
        <f>IF(C2=0,"",C2)</f>
        <v>#REF!</v>
      </c>
      <c r="I2" s="59" t="s">
        <v>328</v>
      </c>
      <c r="J2" s="59" t="s">
        <v>329</v>
      </c>
      <c r="K2" s="59" t="s">
        <v>330</v>
      </c>
      <c r="L2" s="59" t="s">
        <v>331</v>
      </c>
      <c r="M2" s="59" t="s">
        <v>332</v>
      </c>
      <c r="N2" s="59" t="s">
        <v>333</v>
      </c>
      <c r="O2" s="59" t="s">
        <v>334</v>
      </c>
      <c r="P2" s="59" t="s">
        <v>335</v>
      </c>
      <c r="Q2" s="59" t="s">
        <v>336</v>
      </c>
      <c r="R2" s="59" t="s">
        <v>337</v>
      </c>
      <c r="S2" s="59" t="s">
        <v>338</v>
      </c>
      <c r="T2" s="59" t="s">
        <v>339</v>
      </c>
      <c r="U2" s="59" t="s">
        <v>340</v>
      </c>
      <c r="V2" s="59" t="s">
        <v>341</v>
      </c>
      <c r="W2" s="59" t="s">
        <v>342</v>
      </c>
      <c r="X2" s="59" t="s">
        <v>343</v>
      </c>
      <c r="Y2" s="59" t="s">
        <v>344</v>
      </c>
      <c r="Z2" s="59" t="s">
        <v>345</v>
      </c>
      <c r="AA2" s="59" t="s">
        <v>346</v>
      </c>
      <c r="AB2" s="59" t="s">
        <v>347</v>
      </c>
      <c r="AC2" s="59" t="s">
        <v>348</v>
      </c>
      <c r="AD2" s="59" t="s">
        <v>349</v>
      </c>
      <c r="AE2" s="59" t="s">
        <v>350</v>
      </c>
      <c r="AF2" s="59" t="s">
        <v>351</v>
      </c>
      <c r="AG2" s="59" t="s">
        <v>352</v>
      </c>
      <c r="AH2" s="59" t="s">
        <v>353</v>
      </c>
      <c r="AI2" s="59" t="s">
        <v>354</v>
      </c>
    </row>
    <row r="3" spans="1:35" x14ac:dyDescent="0.2">
      <c r="A3" s="59" t="s">
        <v>100</v>
      </c>
      <c r="B3" t="s">
        <v>81</v>
      </c>
      <c r="C3" t="e">
        <f>#REF!</f>
        <v>#REF!</v>
      </c>
      <c r="D3" t="e">
        <f t="shared" ref="D3:D73" si="0">IF(C3=0,"",C3)</f>
        <v>#REF!</v>
      </c>
      <c r="I3" s="59" t="s">
        <v>356</v>
      </c>
      <c r="J3">
        <f ca="1">OFFSET(C_Pricing!$D$10,RIGHT(J$2,2)-1,ROW(J3)-3)</f>
        <v>0</v>
      </c>
      <c r="K3">
        <f ca="1">OFFSET(C_Pricing!$D$10,RIGHT(K$2,2)-1,ROW(K3)-3)</f>
        <v>0</v>
      </c>
      <c r="L3">
        <f ca="1">OFFSET(C_Pricing!$D$10,RIGHT(L$2,2)-1,ROW(L3)-3)</f>
        <v>0</v>
      </c>
      <c r="M3">
        <f ca="1">OFFSET(C_Pricing!$D$10,RIGHT(M$2,2)-1,ROW(M3)-3)</f>
        <v>0</v>
      </c>
      <c r="N3">
        <f ca="1">OFFSET(C_Pricing!$D$10,RIGHT(N$2,2)-1,ROW(N3)-3)</f>
        <v>0</v>
      </c>
      <c r="O3">
        <f ca="1">OFFSET(C_Pricing!$D$10,RIGHT(O$2,2)-1,ROW(O3)-3)</f>
        <v>0</v>
      </c>
      <c r="P3">
        <f ca="1">OFFSET(C_Pricing!$D$10,RIGHT(P$2,2)-1,ROW(P3)-3)</f>
        <v>0</v>
      </c>
      <c r="Q3">
        <f ca="1">OFFSET(C_Pricing!$D$10,RIGHT(Q$2,2)-1,ROW(Q3)-3)</f>
        <v>0</v>
      </c>
      <c r="R3">
        <f ca="1">OFFSET(C_Pricing!$D$10,RIGHT(R$2,2)-1,ROW(R3)-3)</f>
        <v>0</v>
      </c>
      <c r="S3">
        <f ca="1">OFFSET(C_Pricing!$D$10,RIGHT(S$2,2)-1,ROW(S3)-3)</f>
        <v>0</v>
      </c>
      <c r="T3">
        <f ca="1">OFFSET(C_Pricing!$D$10,RIGHT(T$2,2)-1,ROW(T3)-3)</f>
        <v>0</v>
      </c>
      <c r="U3">
        <f ca="1">OFFSET(C_Pricing!$D$10,RIGHT(U$2,2)-1,ROW(U3)-3)</f>
        <v>0</v>
      </c>
      <c r="V3">
        <f ca="1">OFFSET(C_Pricing!$D$10,RIGHT(V$2,2)-1,ROW(V3)-3)</f>
        <v>0</v>
      </c>
      <c r="W3">
        <f ca="1">OFFSET(C_Pricing!$D$10,RIGHT(W$2,2)-1,ROW(W3)-3)</f>
        <v>0</v>
      </c>
      <c r="X3">
        <f ca="1">OFFSET(C_Pricing!$D$10,RIGHT(X$2,2)-1,ROW(X3)-3)</f>
        <v>0</v>
      </c>
      <c r="Y3">
        <f ca="1">OFFSET(C_Pricing!$D$10,RIGHT(Y$2,2)-1,ROW(Y3)-3)</f>
        <v>0</v>
      </c>
      <c r="Z3">
        <f ca="1">OFFSET(C_Pricing!$D$10,RIGHT(Z$2,2)-1,ROW(Z3)-3)</f>
        <v>0</v>
      </c>
      <c r="AA3">
        <f ca="1">OFFSET(C_Pricing!$D$10,RIGHT(AA$2,2)-1,ROW(AA3)-3)</f>
        <v>0</v>
      </c>
      <c r="AB3">
        <f ca="1">OFFSET(C_Pricing!$D$10,RIGHT(AB$2,2)-1,ROW(AB3)-3)</f>
        <v>0</v>
      </c>
      <c r="AC3">
        <f ca="1">OFFSET(C_Pricing!$D$10,RIGHT(AC$2,2)-1,ROW(AC3)-3)</f>
        <v>0</v>
      </c>
      <c r="AD3">
        <f ca="1">OFFSET(C_Pricing!$D$10,RIGHT(AD$2,2)-1,ROW(AD3)-3)</f>
        <v>0</v>
      </c>
      <c r="AE3">
        <f ca="1">OFFSET(C_Pricing!$D$10,RIGHT(AE$2,2)-1,ROW(AE3)-3)</f>
        <v>0</v>
      </c>
      <c r="AF3">
        <f ca="1">OFFSET(C_Pricing!$D$10,RIGHT(AF$2,2)-1,ROW(AF3)-3)</f>
        <v>0</v>
      </c>
      <c r="AG3">
        <f ca="1">OFFSET(C_Pricing!$D$10,RIGHT(AG$2,2)-1,ROW(AG3)-3)</f>
        <v>0</v>
      </c>
      <c r="AH3">
        <f ca="1">OFFSET(C_Pricing!$D$10,RIGHT(AH$2,2)-1,ROW(AH3)-3)</f>
        <v>0</v>
      </c>
      <c r="AI3" t="str">
        <f>IF(C_Pricing!$B$42=0,"",C_Pricing!$B$42)</f>
        <v/>
      </c>
    </row>
    <row r="4" spans="1:35" x14ac:dyDescent="0.2">
      <c r="A4" s="59" t="s">
        <v>100</v>
      </c>
      <c r="B4" t="s">
        <v>82</v>
      </c>
      <c r="C4" t="e">
        <f>#REF!</f>
        <v>#REF!</v>
      </c>
      <c r="D4" t="e">
        <f t="shared" si="0"/>
        <v>#REF!</v>
      </c>
      <c r="I4" s="59" t="s">
        <v>355</v>
      </c>
      <c r="J4">
        <f ca="1">OFFSET(C_Pricing!$D$10,RIGHT(J$2,2)-1,ROW(J4)-3)</f>
        <v>0</v>
      </c>
      <c r="K4">
        <f ca="1">OFFSET(C_Pricing!$D$10,RIGHT(K$2,2)-1,ROW(K4)-3)</f>
        <v>0</v>
      </c>
      <c r="L4">
        <f ca="1">OFFSET(C_Pricing!$D$10,RIGHT(L$2,2)-1,ROW(L4)-3)</f>
        <v>0</v>
      </c>
      <c r="M4">
        <f ca="1">OFFSET(C_Pricing!$D$10,RIGHT(M$2,2)-1,ROW(M4)-3)</f>
        <v>0</v>
      </c>
      <c r="N4">
        <f ca="1">OFFSET(C_Pricing!$D$10,RIGHT(N$2,2)-1,ROW(N4)-3)</f>
        <v>0</v>
      </c>
      <c r="O4">
        <f ca="1">OFFSET(C_Pricing!$D$10,RIGHT(O$2,2)-1,ROW(O4)-3)</f>
        <v>0</v>
      </c>
      <c r="P4">
        <f ca="1">OFFSET(C_Pricing!$D$10,RIGHT(P$2,2)-1,ROW(P4)-3)</f>
        <v>0</v>
      </c>
      <c r="Q4">
        <f ca="1">OFFSET(C_Pricing!$D$10,RIGHT(Q$2,2)-1,ROW(Q4)-3)</f>
        <v>0</v>
      </c>
      <c r="R4">
        <f ca="1">OFFSET(C_Pricing!$D$10,RIGHT(R$2,2)-1,ROW(R4)-3)</f>
        <v>0</v>
      </c>
      <c r="S4">
        <f ca="1">OFFSET(C_Pricing!$D$10,RIGHT(S$2,2)-1,ROW(S4)-3)</f>
        <v>0</v>
      </c>
      <c r="T4">
        <f ca="1">OFFSET(C_Pricing!$D$10,RIGHT(T$2,2)-1,ROW(T4)-3)</f>
        <v>0</v>
      </c>
      <c r="U4">
        <f ca="1">OFFSET(C_Pricing!$D$10,RIGHT(U$2,2)-1,ROW(U4)-3)</f>
        <v>0</v>
      </c>
      <c r="V4">
        <f ca="1">OFFSET(C_Pricing!$D$10,RIGHT(V$2,2)-1,ROW(V4)-3)</f>
        <v>0</v>
      </c>
      <c r="W4">
        <f ca="1">OFFSET(C_Pricing!$D$10,RIGHT(W$2,2)-1,ROW(W4)-3)</f>
        <v>0</v>
      </c>
      <c r="X4">
        <f ca="1">OFFSET(C_Pricing!$D$10,RIGHT(X$2,2)-1,ROW(X4)-3)</f>
        <v>0</v>
      </c>
      <c r="Y4">
        <f ca="1">OFFSET(C_Pricing!$D$10,RIGHT(Y$2,2)-1,ROW(Y4)-3)</f>
        <v>0</v>
      </c>
      <c r="Z4">
        <f ca="1">OFFSET(C_Pricing!$D$10,RIGHT(Z$2,2)-1,ROW(Z4)-3)</f>
        <v>0</v>
      </c>
      <c r="AA4">
        <f ca="1">OFFSET(C_Pricing!$D$10,RIGHT(AA$2,2)-1,ROW(AA4)-3)</f>
        <v>0</v>
      </c>
      <c r="AB4">
        <f ca="1">OFFSET(C_Pricing!$D$10,RIGHT(AB$2,2)-1,ROW(AB4)-3)</f>
        <v>0</v>
      </c>
      <c r="AC4">
        <f ca="1">OFFSET(C_Pricing!$D$10,RIGHT(AC$2,2)-1,ROW(AC4)-3)</f>
        <v>0</v>
      </c>
      <c r="AD4">
        <f ca="1">OFFSET(C_Pricing!$D$10,RIGHT(AD$2,2)-1,ROW(AD4)-3)</f>
        <v>0</v>
      </c>
      <c r="AE4">
        <f ca="1">OFFSET(C_Pricing!$D$10,RIGHT(AE$2,2)-1,ROW(AE4)-3)</f>
        <v>0</v>
      </c>
      <c r="AF4">
        <f ca="1">OFFSET(C_Pricing!$D$10,RIGHT(AF$2,2)-1,ROW(AF4)-3)</f>
        <v>0</v>
      </c>
      <c r="AG4">
        <f ca="1">OFFSET(C_Pricing!$D$10,RIGHT(AG$2,2)-1,ROW(AG4)-3)</f>
        <v>0</v>
      </c>
      <c r="AH4">
        <f ca="1">OFFSET(C_Pricing!$D$10,RIGHT(AH$2,2)-1,ROW(AH4)-3)</f>
        <v>0</v>
      </c>
      <c r="AI4" t="str">
        <f>IF(C_Pricing!$B$42=0,"",C_Pricing!$B$42)</f>
        <v/>
      </c>
    </row>
    <row r="5" spans="1:35" x14ac:dyDescent="0.2">
      <c r="A5" s="59" t="s">
        <v>100</v>
      </c>
      <c r="B5" t="s">
        <v>83</v>
      </c>
      <c r="C5" s="60" t="e">
        <f>#REF!</f>
        <v>#REF!</v>
      </c>
      <c r="D5" t="e">
        <f t="shared" si="0"/>
        <v>#REF!</v>
      </c>
      <c r="I5" s="59" t="s">
        <v>357</v>
      </c>
      <c r="J5">
        <f ca="1">OFFSET(C_Pricing!$D$10,RIGHT(J$2,2)-1,ROW(J5)-3)</f>
        <v>0</v>
      </c>
      <c r="K5">
        <f ca="1">OFFSET(C_Pricing!$D$10,RIGHT(K$2,2)-1,ROW(K5)-3)</f>
        <v>0</v>
      </c>
      <c r="L5">
        <f ca="1">OFFSET(C_Pricing!$D$10,RIGHT(L$2,2)-1,ROW(L5)-3)</f>
        <v>0</v>
      </c>
      <c r="M5">
        <f ca="1">OFFSET(C_Pricing!$D$10,RIGHT(M$2,2)-1,ROW(M5)-3)</f>
        <v>0</v>
      </c>
      <c r="N5">
        <f ca="1">OFFSET(C_Pricing!$D$10,RIGHT(N$2,2)-1,ROW(N5)-3)</f>
        <v>0</v>
      </c>
      <c r="O5">
        <f ca="1">OFFSET(C_Pricing!$D$10,RIGHT(O$2,2)-1,ROW(O5)-3)</f>
        <v>0</v>
      </c>
      <c r="P5">
        <f ca="1">OFFSET(C_Pricing!$D$10,RIGHT(P$2,2)-1,ROW(P5)-3)</f>
        <v>0</v>
      </c>
      <c r="Q5">
        <f ca="1">OFFSET(C_Pricing!$D$10,RIGHT(Q$2,2)-1,ROW(Q5)-3)</f>
        <v>0</v>
      </c>
      <c r="R5">
        <f ca="1">OFFSET(C_Pricing!$D$10,RIGHT(R$2,2)-1,ROW(R5)-3)</f>
        <v>0</v>
      </c>
      <c r="S5">
        <f ca="1">OFFSET(C_Pricing!$D$10,RIGHT(S$2,2)-1,ROW(S5)-3)</f>
        <v>0</v>
      </c>
      <c r="T5">
        <f ca="1">OFFSET(C_Pricing!$D$10,RIGHT(T$2,2)-1,ROW(T5)-3)</f>
        <v>0</v>
      </c>
      <c r="U5">
        <f ca="1">OFFSET(C_Pricing!$D$10,RIGHT(U$2,2)-1,ROW(U5)-3)</f>
        <v>0</v>
      </c>
      <c r="V5">
        <f ca="1">OFFSET(C_Pricing!$D$10,RIGHT(V$2,2)-1,ROW(V5)-3)</f>
        <v>0</v>
      </c>
      <c r="W5">
        <f ca="1">OFFSET(C_Pricing!$D$10,RIGHT(W$2,2)-1,ROW(W5)-3)</f>
        <v>0</v>
      </c>
      <c r="X5">
        <f ca="1">OFFSET(C_Pricing!$D$10,RIGHT(X$2,2)-1,ROW(X5)-3)</f>
        <v>0</v>
      </c>
      <c r="Y5">
        <f ca="1">OFFSET(C_Pricing!$D$10,RIGHT(Y$2,2)-1,ROW(Y5)-3)</f>
        <v>0</v>
      </c>
      <c r="Z5">
        <f ca="1">OFFSET(C_Pricing!$D$10,RIGHT(Z$2,2)-1,ROW(Z5)-3)</f>
        <v>0</v>
      </c>
      <c r="AA5">
        <f ca="1">OFFSET(C_Pricing!$D$10,RIGHT(AA$2,2)-1,ROW(AA5)-3)</f>
        <v>0</v>
      </c>
      <c r="AB5">
        <f ca="1">OFFSET(C_Pricing!$D$10,RIGHT(AB$2,2)-1,ROW(AB5)-3)</f>
        <v>0</v>
      </c>
      <c r="AC5">
        <f ca="1">OFFSET(C_Pricing!$D$10,RIGHT(AC$2,2)-1,ROW(AC5)-3)</f>
        <v>0</v>
      </c>
      <c r="AD5">
        <f ca="1">OFFSET(C_Pricing!$D$10,RIGHT(AD$2,2)-1,ROW(AD5)-3)</f>
        <v>0</v>
      </c>
      <c r="AE5">
        <f ca="1">OFFSET(C_Pricing!$D$10,RIGHT(AE$2,2)-1,ROW(AE5)-3)</f>
        <v>0</v>
      </c>
      <c r="AF5">
        <f ca="1">OFFSET(C_Pricing!$D$10,RIGHT(AF$2,2)-1,ROW(AF5)-3)</f>
        <v>0</v>
      </c>
      <c r="AG5">
        <f ca="1">OFFSET(C_Pricing!$D$10,RIGHT(AG$2,2)-1,ROW(AG5)-3)</f>
        <v>0</v>
      </c>
      <c r="AH5">
        <f ca="1">OFFSET(C_Pricing!$D$10,RIGHT(AH$2,2)-1,ROW(AH5)-3)</f>
        <v>0</v>
      </c>
      <c r="AI5" t="str">
        <f>IF(C_Pricing!$B$42=0,"",C_Pricing!$B$42)</f>
        <v/>
      </c>
    </row>
    <row r="6" spans="1:35" x14ac:dyDescent="0.2">
      <c r="A6" s="59" t="s">
        <v>100</v>
      </c>
      <c r="B6" t="s">
        <v>84</v>
      </c>
      <c r="C6" s="60" t="e">
        <f>IF(#REF!&lt;10000,"0"&amp;#REF!,TEXT(#REF!,"0"))</f>
        <v>#REF!</v>
      </c>
      <c r="D6" t="e">
        <f t="shared" si="0"/>
        <v>#REF!</v>
      </c>
      <c r="I6" s="59" t="s">
        <v>355</v>
      </c>
      <c r="J6">
        <f ca="1">OFFSET(C_Pricing!$D$10,RIGHT(J$2,2)-1,ROW(J6)-3)</f>
        <v>0</v>
      </c>
      <c r="K6">
        <f ca="1">OFFSET(C_Pricing!$D$10,RIGHT(K$2,2)-1,ROW(K6)-3)</f>
        <v>0</v>
      </c>
      <c r="L6">
        <f ca="1">OFFSET(C_Pricing!$D$10,RIGHT(L$2,2)-1,ROW(L6)-3)</f>
        <v>0</v>
      </c>
      <c r="M6">
        <f ca="1">OFFSET(C_Pricing!$D$10,RIGHT(M$2,2)-1,ROW(M6)-3)</f>
        <v>0</v>
      </c>
      <c r="N6">
        <f ca="1">OFFSET(C_Pricing!$D$10,RIGHT(N$2,2)-1,ROW(N6)-3)</f>
        <v>0</v>
      </c>
      <c r="O6">
        <f ca="1">OFFSET(C_Pricing!$D$10,RIGHT(O$2,2)-1,ROW(O6)-3)</f>
        <v>0</v>
      </c>
      <c r="P6">
        <f ca="1">OFFSET(C_Pricing!$D$10,RIGHT(P$2,2)-1,ROW(P6)-3)</f>
        <v>0</v>
      </c>
      <c r="Q6">
        <f ca="1">OFFSET(C_Pricing!$D$10,RIGHT(Q$2,2)-1,ROW(Q6)-3)</f>
        <v>0</v>
      </c>
      <c r="R6">
        <f ca="1">OFFSET(C_Pricing!$D$10,RIGHT(R$2,2)-1,ROW(R6)-3)</f>
        <v>0</v>
      </c>
      <c r="S6">
        <f ca="1">OFFSET(C_Pricing!$D$10,RIGHT(S$2,2)-1,ROW(S6)-3)</f>
        <v>0</v>
      </c>
      <c r="T6">
        <f ca="1">OFFSET(C_Pricing!$D$10,RIGHT(T$2,2)-1,ROW(T6)-3)</f>
        <v>0</v>
      </c>
      <c r="U6">
        <f ca="1">OFFSET(C_Pricing!$D$10,RIGHT(U$2,2)-1,ROW(U6)-3)</f>
        <v>0</v>
      </c>
      <c r="V6">
        <f ca="1">OFFSET(C_Pricing!$D$10,RIGHT(V$2,2)-1,ROW(V6)-3)</f>
        <v>0</v>
      </c>
      <c r="W6">
        <f ca="1">OFFSET(C_Pricing!$D$10,RIGHT(W$2,2)-1,ROW(W6)-3)</f>
        <v>0</v>
      </c>
      <c r="X6">
        <f ca="1">OFFSET(C_Pricing!$D$10,RIGHT(X$2,2)-1,ROW(X6)-3)</f>
        <v>0</v>
      </c>
      <c r="Y6">
        <f ca="1">OFFSET(C_Pricing!$D$10,RIGHT(Y$2,2)-1,ROW(Y6)-3)</f>
        <v>0</v>
      </c>
      <c r="Z6">
        <f ca="1">OFFSET(C_Pricing!$D$10,RIGHT(Z$2,2)-1,ROW(Z6)-3)</f>
        <v>0</v>
      </c>
      <c r="AA6">
        <f ca="1">OFFSET(C_Pricing!$D$10,RIGHT(AA$2,2)-1,ROW(AA6)-3)</f>
        <v>0</v>
      </c>
      <c r="AB6">
        <f ca="1">OFFSET(C_Pricing!$D$10,RIGHT(AB$2,2)-1,ROW(AB6)-3)</f>
        <v>0</v>
      </c>
      <c r="AC6">
        <f ca="1">OFFSET(C_Pricing!$D$10,RIGHT(AC$2,2)-1,ROW(AC6)-3)</f>
        <v>0</v>
      </c>
      <c r="AD6">
        <f ca="1">OFFSET(C_Pricing!$D$10,RIGHT(AD$2,2)-1,ROW(AD6)-3)</f>
        <v>0</v>
      </c>
      <c r="AE6">
        <f ca="1">OFFSET(C_Pricing!$D$10,RIGHT(AE$2,2)-1,ROW(AE6)-3)</f>
        <v>0</v>
      </c>
      <c r="AF6">
        <f ca="1">OFFSET(C_Pricing!$D$10,RIGHT(AF$2,2)-1,ROW(AF6)-3)</f>
        <v>0</v>
      </c>
      <c r="AG6">
        <f ca="1">OFFSET(C_Pricing!$D$10,RIGHT(AG$2,2)-1,ROW(AG6)-3)</f>
        <v>0</v>
      </c>
      <c r="AH6">
        <f ca="1">OFFSET(C_Pricing!$D$10,RIGHT(AH$2,2)-1,ROW(AH6)-3)</f>
        <v>0</v>
      </c>
      <c r="AI6" t="str">
        <f>IF(C_Pricing!$B$42=0,"",C_Pricing!$B$42)</f>
        <v/>
      </c>
    </row>
    <row r="7" spans="1:35" x14ac:dyDescent="0.2">
      <c r="A7" s="59" t="s">
        <v>100</v>
      </c>
      <c r="B7" t="s">
        <v>85</v>
      </c>
      <c r="C7" t="e">
        <f>#REF!</f>
        <v>#REF!</v>
      </c>
      <c r="D7" t="e">
        <f t="shared" si="0"/>
        <v>#REF!</v>
      </c>
      <c r="I7" s="59" t="s">
        <v>357</v>
      </c>
      <c r="J7">
        <f ca="1">OFFSET(C_Pricing!$D$10,RIGHT(J$2,2)-1,ROW(J7)-3)</f>
        <v>0</v>
      </c>
      <c r="K7">
        <f ca="1">OFFSET(C_Pricing!$D$10,RIGHT(K$2,2)-1,ROW(K7)-3)</f>
        <v>0</v>
      </c>
      <c r="L7">
        <f ca="1">OFFSET(C_Pricing!$D$10,RIGHT(L$2,2)-1,ROW(L7)-3)</f>
        <v>0</v>
      </c>
      <c r="M7">
        <f ca="1">OFFSET(C_Pricing!$D$10,RIGHT(M$2,2)-1,ROW(M7)-3)</f>
        <v>0</v>
      </c>
      <c r="N7">
        <f ca="1">OFFSET(C_Pricing!$D$10,RIGHT(N$2,2)-1,ROW(N7)-3)</f>
        <v>0</v>
      </c>
      <c r="O7">
        <f ca="1">OFFSET(C_Pricing!$D$10,RIGHT(O$2,2)-1,ROW(O7)-3)</f>
        <v>0</v>
      </c>
      <c r="P7">
        <f ca="1">OFFSET(C_Pricing!$D$10,RIGHT(P$2,2)-1,ROW(P7)-3)</f>
        <v>0</v>
      </c>
      <c r="Q7">
        <f ca="1">OFFSET(C_Pricing!$D$10,RIGHT(Q$2,2)-1,ROW(Q7)-3)</f>
        <v>0</v>
      </c>
      <c r="R7">
        <f ca="1">OFFSET(C_Pricing!$D$10,RIGHT(R$2,2)-1,ROW(R7)-3)</f>
        <v>0</v>
      </c>
      <c r="S7">
        <f ca="1">OFFSET(C_Pricing!$D$10,RIGHT(S$2,2)-1,ROW(S7)-3)</f>
        <v>0</v>
      </c>
      <c r="T7">
        <f ca="1">OFFSET(C_Pricing!$D$10,RIGHT(T$2,2)-1,ROW(T7)-3)</f>
        <v>0</v>
      </c>
      <c r="U7">
        <f ca="1">OFFSET(C_Pricing!$D$10,RIGHT(U$2,2)-1,ROW(U7)-3)</f>
        <v>0</v>
      </c>
      <c r="V7">
        <f ca="1">OFFSET(C_Pricing!$D$10,RIGHT(V$2,2)-1,ROW(V7)-3)</f>
        <v>0</v>
      </c>
      <c r="W7">
        <f ca="1">OFFSET(C_Pricing!$D$10,RIGHT(W$2,2)-1,ROW(W7)-3)</f>
        <v>0</v>
      </c>
      <c r="X7">
        <f ca="1">OFFSET(C_Pricing!$D$10,RIGHT(X$2,2)-1,ROW(X7)-3)</f>
        <v>0</v>
      </c>
      <c r="Y7">
        <f ca="1">OFFSET(C_Pricing!$D$10,RIGHT(Y$2,2)-1,ROW(Y7)-3)</f>
        <v>0</v>
      </c>
      <c r="Z7">
        <f ca="1">OFFSET(C_Pricing!$D$10,RIGHT(Z$2,2)-1,ROW(Z7)-3)</f>
        <v>0</v>
      </c>
      <c r="AA7">
        <f ca="1">OFFSET(C_Pricing!$D$10,RIGHT(AA$2,2)-1,ROW(AA7)-3)</f>
        <v>0</v>
      </c>
      <c r="AB7">
        <f ca="1">OFFSET(C_Pricing!$D$10,RIGHT(AB$2,2)-1,ROW(AB7)-3)</f>
        <v>0</v>
      </c>
      <c r="AC7">
        <f ca="1">OFFSET(C_Pricing!$D$10,RIGHT(AC$2,2)-1,ROW(AC7)-3)</f>
        <v>0</v>
      </c>
      <c r="AD7">
        <f ca="1">OFFSET(C_Pricing!$D$10,RIGHT(AD$2,2)-1,ROW(AD7)-3)</f>
        <v>0</v>
      </c>
      <c r="AE7">
        <f ca="1">OFFSET(C_Pricing!$D$10,RIGHT(AE$2,2)-1,ROW(AE7)-3)</f>
        <v>0</v>
      </c>
      <c r="AF7">
        <f ca="1">OFFSET(C_Pricing!$D$10,RIGHT(AF$2,2)-1,ROW(AF7)-3)</f>
        <v>0</v>
      </c>
      <c r="AG7">
        <f ca="1">OFFSET(C_Pricing!$D$10,RIGHT(AG$2,2)-1,ROW(AG7)-3)</f>
        <v>0</v>
      </c>
      <c r="AH7">
        <f ca="1">OFFSET(C_Pricing!$D$10,RIGHT(AH$2,2)-1,ROW(AH7)-3)</f>
        <v>0</v>
      </c>
      <c r="AI7" t="str">
        <f>IF(C_Pricing!$B$42=0,"",C_Pricing!$B$42)</f>
        <v/>
      </c>
    </row>
    <row r="8" spans="1:35" x14ac:dyDescent="0.2">
      <c r="A8" s="59" t="s">
        <v>100</v>
      </c>
      <c r="B8" t="s">
        <v>86</v>
      </c>
      <c r="C8" t="e">
        <f>#REF!</f>
        <v>#REF!</v>
      </c>
      <c r="D8" t="e">
        <f t="shared" si="0"/>
        <v>#REF!</v>
      </c>
    </row>
    <row r="9" spans="1:35" x14ac:dyDescent="0.2">
      <c r="A9" s="59" t="s">
        <v>100</v>
      </c>
      <c r="B9" t="s">
        <v>87</v>
      </c>
      <c r="C9" t="e">
        <f>#REF!</f>
        <v>#REF!</v>
      </c>
      <c r="D9" t="e">
        <f t="shared" si="0"/>
        <v>#REF!</v>
      </c>
      <c r="G9" s="59"/>
      <c r="I9" t="s">
        <v>368</v>
      </c>
      <c r="J9" s="59" t="s">
        <v>329</v>
      </c>
      <c r="K9" s="59" t="s">
        <v>330</v>
      </c>
      <c r="L9" s="59" t="s">
        <v>331</v>
      </c>
      <c r="M9" s="59" t="s">
        <v>332</v>
      </c>
      <c r="N9" s="59" t="s">
        <v>333</v>
      </c>
      <c r="O9" s="59" t="s">
        <v>334</v>
      </c>
      <c r="P9" s="59" t="s">
        <v>335</v>
      </c>
      <c r="Q9" s="59" t="s">
        <v>336</v>
      </c>
      <c r="R9" s="59" t="s">
        <v>337</v>
      </c>
      <c r="S9" s="59" t="s">
        <v>338</v>
      </c>
      <c r="T9" s="59" t="s">
        <v>339</v>
      </c>
      <c r="U9" s="59" t="s">
        <v>340</v>
      </c>
      <c r="V9" s="59" t="s">
        <v>341</v>
      </c>
      <c r="W9" s="59" t="s">
        <v>342</v>
      </c>
      <c r="X9" s="59" t="s">
        <v>343</v>
      </c>
      <c r="Y9" s="59" t="s">
        <v>344</v>
      </c>
      <c r="Z9" s="59" t="s">
        <v>345</v>
      </c>
      <c r="AA9" s="59" t="s">
        <v>346</v>
      </c>
      <c r="AB9" s="59" t="s">
        <v>347</v>
      </c>
      <c r="AC9" s="59" t="s">
        <v>348</v>
      </c>
      <c r="AD9" s="59" t="s">
        <v>349</v>
      </c>
      <c r="AE9" s="59" t="s">
        <v>350</v>
      </c>
      <c r="AF9" s="59" t="s">
        <v>351</v>
      </c>
      <c r="AG9" s="59" t="s">
        <v>352</v>
      </c>
      <c r="AH9" s="59" t="s">
        <v>353</v>
      </c>
      <c r="AI9" s="59" t="s">
        <v>376</v>
      </c>
    </row>
    <row r="10" spans="1:35" x14ac:dyDescent="0.2">
      <c r="A10" s="59" t="s">
        <v>100</v>
      </c>
      <c r="B10" t="s">
        <v>88</v>
      </c>
      <c r="C10" t="e">
        <f>#REF!</f>
        <v>#REF!</v>
      </c>
      <c r="D10" t="e">
        <f t="shared" si="0"/>
        <v>#REF!</v>
      </c>
      <c r="G10" s="59"/>
      <c r="I10" t="s">
        <v>369</v>
      </c>
      <c r="J10" t="e">
        <f ca="1">OFFSET(#REF!,COLUMN(J10)-10,ROW(J10)-10)</f>
        <v>#REF!</v>
      </c>
      <c r="K10" t="e">
        <f ca="1">OFFSET(#REF!,COLUMN(K10)-10,ROW(K10)-10)</f>
        <v>#REF!</v>
      </c>
      <c r="L10" t="e">
        <f ca="1">OFFSET(#REF!,COLUMN(L10)-10,ROW(L10)-10)</f>
        <v>#REF!</v>
      </c>
      <c r="M10" t="e">
        <f ca="1">OFFSET(#REF!,COLUMN(M10)-10,ROW(M10)-10)</f>
        <v>#REF!</v>
      </c>
      <c r="N10" t="e">
        <f ca="1">OFFSET(#REF!,COLUMN(N10)-10,ROW(N10)-10)</f>
        <v>#REF!</v>
      </c>
      <c r="O10" t="e">
        <f ca="1">OFFSET(#REF!,COLUMN(O10)-10,ROW(O10)-10)</f>
        <v>#REF!</v>
      </c>
      <c r="P10" t="e">
        <f ca="1">OFFSET(#REF!,COLUMN(P10)-10,ROW(P10)-10)</f>
        <v>#REF!</v>
      </c>
      <c r="Q10" t="e">
        <f ca="1">OFFSET(#REF!,COLUMN(Q10)-10,ROW(Q10)-10)</f>
        <v>#REF!</v>
      </c>
      <c r="R10" t="e">
        <f ca="1">OFFSET(#REF!,COLUMN(R10)-10,ROW(R10)-10)</f>
        <v>#REF!</v>
      </c>
      <c r="S10" t="e">
        <f ca="1">OFFSET(#REF!,COLUMN(S10)-10,ROW(S10)-10)</f>
        <v>#REF!</v>
      </c>
      <c r="T10" t="e">
        <f ca="1">OFFSET(#REF!,COLUMN(T10)-10,ROW(T10)-10)</f>
        <v>#REF!</v>
      </c>
      <c r="U10" t="e">
        <f ca="1">OFFSET(#REF!,COLUMN(U10)-10,ROW(U10)-10)</f>
        <v>#REF!</v>
      </c>
      <c r="V10" t="e">
        <f ca="1">OFFSET(#REF!,COLUMN(V10)-10,ROW(V10)-10)</f>
        <v>#REF!</v>
      </c>
      <c r="W10" t="e">
        <f ca="1">OFFSET(#REF!,COLUMN(W10)-10,ROW(W10)-10)</f>
        <v>#REF!</v>
      </c>
      <c r="X10" t="e">
        <f ca="1">OFFSET(#REF!,COLUMN(X10)-10,ROW(X10)-10)</f>
        <v>#REF!</v>
      </c>
      <c r="Y10" t="e">
        <f ca="1">OFFSET(#REF!,COLUMN(Y10)-10,ROW(Y10)-10)</f>
        <v>#REF!</v>
      </c>
      <c r="Z10" t="e">
        <f ca="1">OFFSET(#REF!,COLUMN(Z10)-10,ROW(Z10)-10)</f>
        <v>#REF!</v>
      </c>
      <c r="AA10" t="e">
        <f ca="1">OFFSET(#REF!,COLUMN(AA10)-10,ROW(AA10)-10)</f>
        <v>#REF!</v>
      </c>
      <c r="AB10" t="e">
        <f ca="1">OFFSET(#REF!,COLUMN(AB10)-10,ROW(AB10)-10)</f>
        <v>#REF!</v>
      </c>
      <c r="AC10" t="e">
        <f ca="1">OFFSET(#REF!,COLUMN(AC10)-10,ROW(AC10)-10)</f>
        <v>#REF!</v>
      </c>
      <c r="AD10" t="e">
        <f ca="1">OFFSET(#REF!,COLUMN(AD10)-10,ROW(AD10)-10)</f>
        <v>#REF!</v>
      </c>
      <c r="AE10" t="e">
        <f ca="1">OFFSET(#REF!,COLUMN(AE10)-10,ROW(AE10)-10)</f>
        <v>#REF!</v>
      </c>
      <c r="AF10" t="e">
        <f ca="1">OFFSET(#REF!,COLUMN(AF10)-10,ROW(AF10)-10)</f>
        <v>#REF!</v>
      </c>
      <c r="AG10" t="e">
        <f ca="1">OFFSET(#REF!,COLUMN(AG10)-10,ROW(AG10)-10)</f>
        <v>#REF!</v>
      </c>
      <c r="AH10" t="e">
        <f ca="1">OFFSET(#REF!,COLUMN(AH10)-10,ROW(AH10)-10)</f>
        <v>#REF!</v>
      </c>
      <c r="AI10" t="e">
        <f>IF(#REF!="","",#REF!)</f>
        <v>#REF!</v>
      </c>
    </row>
    <row r="11" spans="1:35" x14ac:dyDescent="0.2">
      <c r="A11" s="59" t="s">
        <v>100</v>
      </c>
      <c r="B11" t="s">
        <v>89</v>
      </c>
      <c r="C11" t="e">
        <f>#REF!</f>
        <v>#REF!</v>
      </c>
      <c r="D11" t="e">
        <f t="shared" si="0"/>
        <v>#REF!</v>
      </c>
      <c r="G11" s="59"/>
      <c r="I11" t="s">
        <v>370</v>
      </c>
      <c r="J11" t="e">
        <f ca="1">OFFSET(#REF!,COLUMN(J11)-10,ROW(J11)-10)</f>
        <v>#REF!</v>
      </c>
      <c r="K11" t="e">
        <f ca="1">OFFSET(#REF!,COLUMN(K11)-10,ROW(K11)-10)</f>
        <v>#REF!</v>
      </c>
      <c r="L11" t="e">
        <f ca="1">OFFSET(#REF!,COLUMN(L11)-10,ROW(L11)-10)</f>
        <v>#REF!</v>
      </c>
      <c r="M11" t="e">
        <f ca="1">OFFSET(#REF!,COLUMN(M11)-10,ROW(M11)-10)</f>
        <v>#REF!</v>
      </c>
      <c r="N11" t="e">
        <f ca="1">OFFSET(#REF!,COLUMN(N11)-10,ROW(N11)-10)</f>
        <v>#REF!</v>
      </c>
      <c r="O11" t="e">
        <f ca="1">OFFSET(#REF!,COLUMN(O11)-10,ROW(O11)-10)</f>
        <v>#REF!</v>
      </c>
      <c r="P11" t="e">
        <f ca="1">OFFSET(#REF!,COLUMN(P11)-10,ROW(P11)-10)</f>
        <v>#REF!</v>
      </c>
      <c r="Q11" t="e">
        <f ca="1">OFFSET(#REF!,COLUMN(Q11)-10,ROW(Q11)-10)</f>
        <v>#REF!</v>
      </c>
      <c r="R11" t="e">
        <f ca="1">OFFSET(#REF!,COLUMN(R11)-10,ROW(R11)-10)</f>
        <v>#REF!</v>
      </c>
      <c r="S11" t="e">
        <f ca="1">OFFSET(#REF!,COLUMN(S11)-10,ROW(S11)-10)</f>
        <v>#REF!</v>
      </c>
      <c r="T11" t="e">
        <f ca="1">OFFSET(#REF!,COLUMN(T11)-10,ROW(T11)-10)</f>
        <v>#REF!</v>
      </c>
      <c r="U11" t="e">
        <f ca="1">OFFSET(#REF!,COLUMN(U11)-10,ROW(U11)-10)</f>
        <v>#REF!</v>
      </c>
      <c r="V11" t="e">
        <f ca="1">OFFSET(#REF!,COLUMN(V11)-10,ROW(V11)-10)</f>
        <v>#REF!</v>
      </c>
      <c r="W11" t="e">
        <f ca="1">OFFSET(#REF!,COLUMN(W11)-10,ROW(W11)-10)</f>
        <v>#REF!</v>
      </c>
      <c r="X11" t="e">
        <f ca="1">OFFSET(#REF!,COLUMN(X11)-10,ROW(X11)-10)</f>
        <v>#REF!</v>
      </c>
      <c r="Y11" t="e">
        <f ca="1">OFFSET(#REF!,COLUMN(Y11)-10,ROW(Y11)-10)</f>
        <v>#REF!</v>
      </c>
      <c r="Z11" t="e">
        <f ca="1">OFFSET(#REF!,COLUMN(Z11)-10,ROW(Z11)-10)</f>
        <v>#REF!</v>
      </c>
      <c r="AA11" t="e">
        <f ca="1">OFFSET(#REF!,COLUMN(AA11)-10,ROW(AA11)-10)</f>
        <v>#REF!</v>
      </c>
      <c r="AB11" t="e">
        <f ca="1">OFFSET(#REF!,COLUMN(AB11)-10,ROW(AB11)-10)</f>
        <v>#REF!</v>
      </c>
      <c r="AC11" t="e">
        <f ca="1">OFFSET(#REF!,COLUMN(AC11)-10,ROW(AC11)-10)</f>
        <v>#REF!</v>
      </c>
      <c r="AD11" t="e">
        <f ca="1">OFFSET(#REF!,COLUMN(AD11)-10,ROW(AD11)-10)</f>
        <v>#REF!</v>
      </c>
      <c r="AE11" t="e">
        <f ca="1">OFFSET(#REF!,COLUMN(AE11)-10,ROW(AE11)-10)</f>
        <v>#REF!</v>
      </c>
      <c r="AF11" t="e">
        <f ca="1">OFFSET(#REF!,COLUMN(AF11)-10,ROW(AF11)-10)</f>
        <v>#REF!</v>
      </c>
      <c r="AG11" t="e">
        <f ca="1">OFFSET(#REF!,COLUMN(AG11)-10,ROW(AG11)-10)</f>
        <v>#REF!</v>
      </c>
      <c r="AH11" t="e">
        <f ca="1">OFFSET(#REF!,COLUMN(AH11)-10,ROW(AH11)-10)</f>
        <v>#REF!</v>
      </c>
      <c r="AI11" t="e">
        <f>IF(#REF!="","",#REF!)</f>
        <v>#REF!</v>
      </c>
    </row>
    <row r="12" spans="1:35" x14ac:dyDescent="0.2">
      <c r="A12" s="59" t="s">
        <v>100</v>
      </c>
      <c r="B12" t="s">
        <v>90</v>
      </c>
      <c r="C12" t="e">
        <f>#REF!</f>
        <v>#REF!</v>
      </c>
      <c r="D12" t="e">
        <f t="shared" si="0"/>
        <v>#REF!</v>
      </c>
      <c r="G12" s="59"/>
      <c r="I12" t="s">
        <v>371</v>
      </c>
      <c r="J12" t="e">
        <f ca="1">OFFSET(#REF!,COLUMN(J12)-10,ROW(J12)-10)</f>
        <v>#REF!</v>
      </c>
      <c r="K12" t="e">
        <f ca="1">OFFSET(#REF!,COLUMN(K12)-10,ROW(K12)-10)</f>
        <v>#REF!</v>
      </c>
      <c r="L12" t="e">
        <f ca="1">OFFSET(#REF!,COLUMN(L12)-10,ROW(L12)-10)</f>
        <v>#REF!</v>
      </c>
      <c r="M12" t="e">
        <f ca="1">OFFSET(#REF!,COLUMN(M12)-10,ROW(M12)-10)</f>
        <v>#REF!</v>
      </c>
      <c r="N12" t="e">
        <f ca="1">OFFSET(#REF!,COLUMN(N12)-10,ROW(N12)-10)</f>
        <v>#REF!</v>
      </c>
      <c r="O12" t="e">
        <f ca="1">OFFSET(#REF!,COLUMN(O12)-10,ROW(O12)-10)</f>
        <v>#REF!</v>
      </c>
      <c r="P12" t="e">
        <f ca="1">OFFSET(#REF!,COLUMN(P12)-10,ROW(P12)-10)</f>
        <v>#REF!</v>
      </c>
      <c r="Q12" t="e">
        <f ca="1">OFFSET(#REF!,COLUMN(Q12)-10,ROW(Q12)-10)</f>
        <v>#REF!</v>
      </c>
      <c r="R12" t="e">
        <f ca="1">OFFSET(#REF!,COLUMN(R12)-10,ROW(R12)-10)</f>
        <v>#REF!</v>
      </c>
      <c r="S12" t="e">
        <f ca="1">OFFSET(#REF!,COLUMN(S12)-10,ROW(S12)-10)</f>
        <v>#REF!</v>
      </c>
      <c r="T12" t="e">
        <f ca="1">OFFSET(#REF!,COLUMN(T12)-10,ROW(T12)-10)</f>
        <v>#REF!</v>
      </c>
      <c r="U12" t="e">
        <f ca="1">OFFSET(#REF!,COLUMN(U12)-10,ROW(U12)-10)</f>
        <v>#REF!</v>
      </c>
      <c r="V12" t="e">
        <f ca="1">OFFSET(#REF!,COLUMN(V12)-10,ROW(V12)-10)</f>
        <v>#REF!</v>
      </c>
      <c r="W12" t="e">
        <f ca="1">OFFSET(#REF!,COLUMN(W12)-10,ROW(W12)-10)</f>
        <v>#REF!</v>
      </c>
      <c r="X12" t="e">
        <f ca="1">OFFSET(#REF!,COLUMN(X12)-10,ROW(X12)-10)</f>
        <v>#REF!</v>
      </c>
      <c r="Y12" t="e">
        <f ca="1">OFFSET(#REF!,COLUMN(Y12)-10,ROW(Y12)-10)</f>
        <v>#REF!</v>
      </c>
      <c r="Z12" t="e">
        <f ca="1">OFFSET(#REF!,COLUMN(Z12)-10,ROW(Z12)-10)</f>
        <v>#REF!</v>
      </c>
      <c r="AA12" t="e">
        <f ca="1">OFFSET(#REF!,COLUMN(AA12)-10,ROW(AA12)-10)</f>
        <v>#REF!</v>
      </c>
      <c r="AB12" t="e">
        <f ca="1">OFFSET(#REF!,COLUMN(AB12)-10,ROW(AB12)-10)</f>
        <v>#REF!</v>
      </c>
      <c r="AC12" t="e">
        <f ca="1">OFFSET(#REF!,COLUMN(AC12)-10,ROW(AC12)-10)</f>
        <v>#REF!</v>
      </c>
      <c r="AD12" t="e">
        <f ca="1">OFFSET(#REF!,COLUMN(AD12)-10,ROW(AD12)-10)</f>
        <v>#REF!</v>
      </c>
      <c r="AE12" t="e">
        <f ca="1">OFFSET(#REF!,COLUMN(AE12)-10,ROW(AE12)-10)</f>
        <v>#REF!</v>
      </c>
      <c r="AF12" t="e">
        <f ca="1">OFFSET(#REF!,COLUMN(AF12)-10,ROW(AF12)-10)</f>
        <v>#REF!</v>
      </c>
      <c r="AG12" t="e">
        <f ca="1">OFFSET(#REF!,COLUMN(AG12)-10,ROW(AG12)-10)</f>
        <v>#REF!</v>
      </c>
      <c r="AH12" t="e">
        <f ca="1">OFFSET(#REF!,COLUMN(AH12)-10,ROW(AH12)-10)</f>
        <v>#REF!</v>
      </c>
      <c r="AI12" t="e">
        <f>IF(#REF!="","",#REF!)</f>
        <v>#REF!</v>
      </c>
    </row>
    <row r="13" spans="1:35" x14ac:dyDescent="0.2">
      <c r="A13" s="59" t="s">
        <v>100</v>
      </c>
      <c r="B13" t="s">
        <v>91</v>
      </c>
      <c r="C13" t="e">
        <f>#REF!</f>
        <v>#REF!</v>
      </c>
      <c r="D13" t="e">
        <f t="shared" si="0"/>
        <v>#REF!</v>
      </c>
      <c r="G13" s="59"/>
      <c r="I13" t="s">
        <v>372</v>
      </c>
      <c r="J13" t="e">
        <f ca="1">OFFSET(#REF!,COLUMN(J13)-10,ROW(J13)-10)</f>
        <v>#REF!</v>
      </c>
      <c r="K13" t="e">
        <f ca="1">OFFSET(#REF!,COLUMN(K13)-10,ROW(K13)-10)</f>
        <v>#REF!</v>
      </c>
      <c r="L13" t="e">
        <f ca="1">OFFSET(#REF!,COLUMN(L13)-10,ROW(L13)-10)</f>
        <v>#REF!</v>
      </c>
      <c r="M13" t="e">
        <f ca="1">OFFSET(#REF!,COLUMN(M13)-10,ROW(M13)-10)</f>
        <v>#REF!</v>
      </c>
      <c r="N13" t="e">
        <f ca="1">OFFSET(#REF!,COLUMN(N13)-10,ROW(N13)-10)</f>
        <v>#REF!</v>
      </c>
      <c r="O13" t="e">
        <f ca="1">OFFSET(#REF!,COLUMN(O13)-10,ROW(O13)-10)</f>
        <v>#REF!</v>
      </c>
      <c r="P13" t="e">
        <f ca="1">OFFSET(#REF!,COLUMN(P13)-10,ROW(P13)-10)</f>
        <v>#REF!</v>
      </c>
      <c r="Q13" t="e">
        <f ca="1">OFFSET(#REF!,COLUMN(Q13)-10,ROW(Q13)-10)</f>
        <v>#REF!</v>
      </c>
      <c r="R13" t="e">
        <f ca="1">OFFSET(#REF!,COLUMN(R13)-10,ROW(R13)-10)</f>
        <v>#REF!</v>
      </c>
      <c r="S13" t="e">
        <f ca="1">OFFSET(#REF!,COLUMN(S13)-10,ROW(S13)-10)</f>
        <v>#REF!</v>
      </c>
      <c r="T13" t="e">
        <f ca="1">OFFSET(#REF!,COLUMN(T13)-10,ROW(T13)-10)</f>
        <v>#REF!</v>
      </c>
      <c r="U13" t="e">
        <f ca="1">OFFSET(#REF!,COLUMN(U13)-10,ROW(U13)-10)</f>
        <v>#REF!</v>
      </c>
      <c r="V13" t="e">
        <f ca="1">OFFSET(#REF!,COLUMN(V13)-10,ROW(V13)-10)</f>
        <v>#REF!</v>
      </c>
      <c r="W13" t="e">
        <f ca="1">OFFSET(#REF!,COLUMN(W13)-10,ROW(W13)-10)</f>
        <v>#REF!</v>
      </c>
      <c r="X13" t="e">
        <f ca="1">OFFSET(#REF!,COLUMN(X13)-10,ROW(X13)-10)</f>
        <v>#REF!</v>
      </c>
      <c r="Y13" t="e">
        <f ca="1">OFFSET(#REF!,COLUMN(Y13)-10,ROW(Y13)-10)</f>
        <v>#REF!</v>
      </c>
      <c r="Z13" t="e">
        <f ca="1">OFFSET(#REF!,COLUMN(Z13)-10,ROW(Z13)-10)</f>
        <v>#REF!</v>
      </c>
      <c r="AA13" t="e">
        <f ca="1">OFFSET(#REF!,COLUMN(AA13)-10,ROW(AA13)-10)</f>
        <v>#REF!</v>
      </c>
      <c r="AB13" t="e">
        <f ca="1">OFFSET(#REF!,COLUMN(AB13)-10,ROW(AB13)-10)</f>
        <v>#REF!</v>
      </c>
      <c r="AC13" t="e">
        <f ca="1">OFFSET(#REF!,COLUMN(AC13)-10,ROW(AC13)-10)</f>
        <v>#REF!</v>
      </c>
      <c r="AD13" t="e">
        <f ca="1">OFFSET(#REF!,COLUMN(AD13)-10,ROW(AD13)-10)</f>
        <v>#REF!</v>
      </c>
      <c r="AE13" t="e">
        <f ca="1">OFFSET(#REF!,COLUMN(AE13)-10,ROW(AE13)-10)</f>
        <v>#REF!</v>
      </c>
      <c r="AF13" t="e">
        <f ca="1">OFFSET(#REF!,COLUMN(AF13)-10,ROW(AF13)-10)</f>
        <v>#REF!</v>
      </c>
      <c r="AG13" t="e">
        <f ca="1">OFFSET(#REF!,COLUMN(AG13)-10,ROW(AG13)-10)</f>
        <v>#REF!</v>
      </c>
      <c r="AH13" t="e">
        <f ca="1">OFFSET(#REF!,COLUMN(AH13)-10,ROW(AH13)-10)</f>
        <v>#REF!</v>
      </c>
      <c r="AI13" t="e">
        <f>IF(#REF!="","",#REF!)</f>
        <v>#REF!</v>
      </c>
    </row>
    <row r="14" spans="1:35" x14ac:dyDescent="0.2">
      <c r="A14" s="59" t="s">
        <v>100</v>
      </c>
      <c r="B14" t="s">
        <v>92</v>
      </c>
      <c r="C14" t="e">
        <f>#REF!</f>
        <v>#REF!</v>
      </c>
      <c r="D14" t="e">
        <f t="shared" si="0"/>
        <v>#REF!</v>
      </c>
      <c r="G14" s="59"/>
      <c r="I14" t="s">
        <v>373</v>
      </c>
      <c r="J14" t="e">
        <f ca="1">OFFSET(#REF!,COLUMN(J14)-10,ROW(J14)-10)</f>
        <v>#REF!</v>
      </c>
      <c r="K14" t="e">
        <f ca="1">OFFSET(#REF!,COLUMN(K14)-10,ROW(K14)-10)</f>
        <v>#REF!</v>
      </c>
      <c r="L14" t="e">
        <f ca="1">OFFSET(#REF!,COLUMN(L14)-10,ROW(L14)-10)</f>
        <v>#REF!</v>
      </c>
      <c r="M14" t="e">
        <f ca="1">OFFSET(#REF!,COLUMN(M14)-10,ROW(M14)-10)</f>
        <v>#REF!</v>
      </c>
      <c r="N14" t="e">
        <f ca="1">OFFSET(#REF!,COLUMN(N14)-10,ROW(N14)-10)</f>
        <v>#REF!</v>
      </c>
      <c r="O14" t="e">
        <f ca="1">OFFSET(#REF!,COLUMN(O14)-10,ROW(O14)-10)</f>
        <v>#REF!</v>
      </c>
      <c r="P14" t="e">
        <f ca="1">OFFSET(#REF!,COLUMN(P14)-10,ROW(P14)-10)</f>
        <v>#REF!</v>
      </c>
      <c r="Q14" t="e">
        <f ca="1">OFFSET(#REF!,COLUMN(Q14)-10,ROW(Q14)-10)</f>
        <v>#REF!</v>
      </c>
      <c r="R14" t="e">
        <f ca="1">OFFSET(#REF!,COLUMN(R14)-10,ROW(R14)-10)</f>
        <v>#REF!</v>
      </c>
      <c r="S14" t="e">
        <f ca="1">OFFSET(#REF!,COLUMN(S14)-10,ROW(S14)-10)</f>
        <v>#REF!</v>
      </c>
      <c r="T14" t="e">
        <f ca="1">OFFSET(#REF!,COLUMN(T14)-10,ROW(T14)-10)</f>
        <v>#REF!</v>
      </c>
      <c r="U14" t="e">
        <f ca="1">OFFSET(#REF!,COLUMN(U14)-10,ROW(U14)-10)</f>
        <v>#REF!</v>
      </c>
      <c r="V14" t="e">
        <f ca="1">OFFSET(#REF!,COLUMN(V14)-10,ROW(V14)-10)</f>
        <v>#REF!</v>
      </c>
      <c r="W14" t="e">
        <f ca="1">OFFSET(#REF!,COLUMN(W14)-10,ROW(W14)-10)</f>
        <v>#REF!</v>
      </c>
      <c r="X14" t="e">
        <f ca="1">OFFSET(#REF!,COLUMN(X14)-10,ROW(X14)-10)</f>
        <v>#REF!</v>
      </c>
      <c r="Y14" t="e">
        <f ca="1">OFFSET(#REF!,COLUMN(Y14)-10,ROW(Y14)-10)</f>
        <v>#REF!</v>
      </c>
      <c r="Z14" t="e">
        <f ca="1">OFFSET(#REF!,COLUMN(Z14)-10,ROW(Z14)-10)</f>
        <v>#REF!</v>
      </c>
      <c r="AA14" t="e">
        <f ca="1">OFFSET(#REF!,COLUMN(AA14)-10,ROW(AA14)-10)</f>
        <v>#REF!</v>
      </c>
      <c r="AB14" t="e">
        <f ca="1">OFFSET(#REF!,COLUMN(AB14)-10,ROW(AB14)-10)</f>
        <v>#REF!</v>
      </c>
      <c r="AC14" t="e">
        <f ca="1">OFFSET(#REF!,COLUMN(AC14)-10,ROW(AC14)-10)</f>
        <v>#REF!</v>
      </c>
      <c r="AD14" t="e">
        <f ca="1">OFFSET(#REF!,COLUMN(AD14)-10,ROW(AD14)-10)</f>
        <v>#REF!</v>
      </c>
      <c r="AE14" t="e">
        <f ca="1">OFFSET(#REF!,COLUMN(AE14)-10,ROW(AE14)-10)</f>
        <v>#REF!</v>
      </c>
      <c r="AF14" t="e">
        <f ca="1">OFFSET(#REF!,COLUMN(AF14)-10,ROW(AF14)-10)</f>
        <v>#REF!</v>
      </c>
      <c r="AG14" t="e">
        <f ca="1">OFFSET(#REF!,COLUMN(AG14)-10,ROW(AG14)-10)</f>
        <v>#REF!</v>
      </c>
      <c r="AH14" t="e">
        <f ca="1">OFFSET(#REF!,COLUMN(AH14)-10,ROW(AH14)-10)</f>
        <v>#REF!</v>
      </c>
      <c r="AI14" t="e">
        <f>IF(#REF!="","",#REF!)</f>
        <v>#REF!</v>
      </c>
    </row>
    <row r="15" spans="1:35" x14ac:dyDescent="0.2">
      <c r="A15" s="59" t="s">
        <v>100</v>
      </c>
      <c r="B15" t="s">
        <v>93</v>
      </c>
      <c r="C15" t="e">
        <f>#REF!</f>
        <v>#REF!</v>
      </c>
      <c r="D15" t="e">
        <f t="shared" si="0"/>
        <v>#REF!</v>
      </c>
      <c r="G15" s="59"/>
    </row>
    <row r="16" spans="1:35" x14ac:dyDescent="0.2">
      <c r="A16" s="59" t="s">
        <v>100</v>
      </c>
      <c r="B16" t="s">
        <v>94</v>
      </c>
      <c r="D16" t="str">
        <f t="shared" si="0"/>
        <v/>
      </c>
      <c r="G16" s="59"/>
    </row>
    <row r="17" spans="1:19" x14ac:dyDescent="0.2">
      <c r="A17" s="59" t="s">
        <v>100</v>
      </c>
      <c r="B17" t="s">
        <v>95</v>
      </c>
      <c r="D17" t="str">
        <f t="shared" si="0"/>
        <v/>
      </c>
      <c r="G17" s="59"/>
    </row>
    <row r="18" spans="1:19" x14ac:dyDescent="0.2">
      <c r="A18" s="59" t="s">
        <v>100</v>
      </c>
      <c r="B18" t="s">
        <v>96</v>
      </c>
      <c r="C18" t="e">
        <f>#REF!</f>
        <v>#REF!</v>
      </c>
      <c r="D18" t="e">
        <f t="shared" si="0"/>
        <v>#REF!</v>
      </c>
      <c r="G18" s="59"/>
    </row>
    <row r="19" spans="1:19" x14ac:dyDescent="0.2">
      <c r="A19" s="59" t="s">
        <v>100</v>
      </c>
      <c r="B19" t="s">
        <v>97</v>
      </c>
      <c r="C19" s="61" t="e">
        <f>#REF!</f>
        <v>#REF!</v>
      </c>
      <c r="D19" s="61" t="e">
        <f t="shared" si="0"/>
        <v>#REF!</v>
      </c>
      <c r="G19" s="59"/>
      <c r="I19" t="s">
        <v>408</v>
      </c>
    </row>
    <row r="20" spans="1:19" x14ac:dyDescent="0.2">
      <c r="A20" s="59" t="s">
        <v>100</v>
      </c>
      <c r="B20" t="s">
        <v>98</v>
      </c>
      <c r="C20" s="60" t="e">
        <f>#REF!</f>
        <v>#REF!</v>
      </c>
      <c r="D20" t="e">
        <f t="shared" si="0"/>
        <v>#REF!</v>
      </c>
      <c r="G20" s="59"/>
      <c r="I20" t="s">
        <v>409</v>
      </c>
      <c r="J20" t="e">
        <f ca="1">OFFSET(#REF!,COLUMN(J20)-10,ROW(J20)-ROW($J$20))</f>
        <v>#REF!</v>
      </c>
      <c r="K20" t="e">
        <f ca="1">OFFSET(#REF!,COLUMN(K20)-10,ROW(K20)-ROW($J$20))</f>
        <v>#REF!</v>
      </c>
      <c r="L20" t="e">
        <f ca="1">OFFSET(#REF!,COLUMN(L20)-10,ROW(L20)-ROW($J$20))</f>
        <v>#REF!</v>
      </c>
      <c r="M20" t="e">
        <f ca="1">OFFSET(#REF!,COLUMN(M20)-10,ROW(M20)-ROW($J$20))</f>
        <v>#REF!</v>
      </c>
      <c r="N20" t="e">
        <f ca="1">OFFSET(#REF!,COLUMN(N20)-10,ROW(N20)-ROW($J$20))</f>
        <v>#REF!</v>
      </c>
      <c r="O20" t="e">
        <f ca="1">OFFSET(#REF!,COLUMN(O20)-10,ROW(O20)-ROW($J$20))</f>
        <v>#REF!</v>
      </c>
      <c r="P20" t="e">
        <f ca="1">OFFSET(#REF!,COLUMN(P20)-10,ROW(P20)-ROW($J$20))</f>
        <v>#REF!</v>
      </c>
      <c r="Q20" t="e">
        <f ca="1">OFFSET(#REF!,COLUMN(Q20)-10,ROW(Q20)-ROW($J$20))</f>
        <v>#REF!</v>
      </c>
      <c r="R20" t="e">
        <f ca="1">OFFSET(#REF!,COLUMN(R20)-10,ROW(R20)-ROW($J$20))</f>
        <v>#REF!</v>
      </c>
      <c r="S20" t="e">
        <f ca="1">OFFSET(#REF!,COLUMN(S20)-10,ROW(S20)-ROW($J$20))</f>
        <v>#REF!</v>
      </c>
    </row>
    <row r="21" spans="1:19" x14ac:dyDescent="0.2">
      <c r="A21" s="59" t="s">
        <v>100</v>
      </c>
      <c r="B21" t="s">
        <v>99</v>
      </c>
      <c r="C21" t="e">
        <f>#REF!</f>
        <v>#REF!</v>
      </c>
      <c r="D21" t="e">
        <f t="shared" si="0"/>
        <v>#REF!</v>
      </c>
      <c r="G21" s="59"/>
      <c r="I21" s="60" t="s">
        <v>412</v>
      </c>
      <c r="J21" t="e">
        <f ca="1">OFFSET(#REF!,COLUMN(J21)-10,ROW(J21)-ROW($J$20))</f>
        <v>#REF!</v>
      </c>
      <c r="K21" t="e">
        <f ca="1">OFFSET(#REF!,COLUMN(K21)-10,ROW(K21)-ROW($J$20))</f>
        <v>#REF!</v>
      </c>
      <c r="L21" t="e">
        <f ca="1">OFFSET(#REF!,COLUMN(L21)-10,ROW(L21)-ROW($J$20))</f>
        <v>#REF!</v>
      </c>
      <c r="M21" t="e">
        <f ca="1">OFFSET(#REF!,COLUMN(M21)-10,ROW(M21)-ROW($J$20))</f>
        <v>#REF!</v>
      </c>
      <c r="N21" t="e">
        <f ca="1">OFFSET(#REF!,COLUMN(N21)-10,ROW(N21)-ROW($J$20))</f>
        <v>#REF!</v>
      </c>
      <c r="O21" t="e">
        <f ca="1">OFFSET(#REF!,COLUMN(O21)-10,ROW(O21)-ROW($J$20))</f>
        <v>#REF!</v>
      </c>
      <c r="P21" t="e">
        <f ca="1">OFFSET(#REF!,COLUMN(P21)-10,ROW(P21)-ROW($J$20))</f>
        <v>#REF!</v>
      </c>
      <c r="Q21" t="e">
        <f ca="1">OFFSET(#REF!,COLUMN(Q21)-10,ROW(Q21)-ROW($J$20))</f>
        <v>#REF!</v>
      </c>
      <c r="R21" t="e">
        <f ca="1">OFFSET(#REF!,COLUMN(R21)-10,ROW(R21)-ROW($J$20))</f>
        <v>#REF!</v>
      </c>
      <c r="S21" t="e">
        <f ca="1">OFFSET(#REF!,COLUMN(S21)-10,ROW(S21)-ROW($J$20))</f>
        <v>#REF!</v>
      </c>
    </row>
    <row r="22" spans="1:19" x14ac:dyDescent="0.2">
      <c r="A22" s="59" t="s">
        <v>104</v>
      </c>
      <c r="B22" t="s">
        <v>105</v>
      </c>
      <c r="C22" t="e">
        <f>#REF!</f>
        <v>#REF!</v>
      </c>
      <c r="D22" t="e">
        <f t="shared" si="0"/>
        <v>#REF!</v>
      </c>
      <c r="G22" s="59"/>
      <c r="I22" s="60" t="s">
        <v>410</v>
      </c>
      <c r="J22" t="e">
        <f ca="1">OFFSET(#REF!,COLUMN(J22)-10,ROW(J22)-ROW($J$20))</f>
        <v>#REF!</v>
      </c>
      <c r="K22" t="e">
        <f ca="1">OFFSET(#REF!,COLUMN(K22)-10,ROW(K22)-ROW($J$20))</f>
        <v>#REF!</v>
      </c>
      <c r="L22" t="e">
        <f ca="1">OFFSET(#REF!,COLUMN(L22)-10,ROW(L22)-ROW($J$20))</f>
        <v>#REF!</v>
      </c>
      <c r="M22" t="e">
        <f ca="1">OFFSET(#REF!,COLUMN(M22)-10,ROW(M22)-ROW($J$20))</f>
        <v>#REF!</v>
      </c>
      <c r="N22" t="e">
        <f ca="1">OFFSET(#REF!,COLUMN(N22)-10,ROW(N22)-ROW($J$20))</f>
        <v>#REF!</v>
      </c>
      <c r="O22" t="e">
        <f ca="1">OFFSET(#REF!,COLUMN(O22)-10,ROW(O22)-ROW($J$20))</f>
        <v>#REF!</v>
      </c>
      <c r="P22" t="e">
        <f ca="1">OFFSET(#REF!,COLUMN(P22)-10,ROW(P22)-ROW($J$20))</f>
        <v>#REF!</v>
      </c>
      <c r="Q22" t="e">
        <f ca="1">OFFSET(#REF!,COLUMN(Q22)-10,ROW(Q22)-ROW($J$20))</f>
        <v>#REF!</v>
      </c>
      <c r="R22" t="e">
        <f ca="1">OFFSET(#REF!,COLUMN(R22)-10,ROW(R22)-ROW($J$20))</f>
        <v>#REF!</v>
      </c>
      <c r="S22" t="e">
        <f ca="1">OFFSET(#REF!,COLUMN(S22)-10,ROW(S22)-ROW($J$20))</f>
        <v>#REF!</v>
      </c>
    </row>
    <row r="23" spans="1:19" x14ac:dyDescent="0.2">
      <c r="A23" s="59" t="s">
        <v>104</v>
      </c>
      <c r="B23" t="s">
        <v>106</v>
      </c>
      <c r="C23" t="e">
        <f>#REF!</f>
        <v>#REF!</v>
      </c>
      <c r="D23" t="e">
        <f t="shared" si="0"/>
        <v>#REF!</v>
      </c>
      <c r="G23" s="59"/>
      <c r="I23" s="60" t="s">
        <v>411</v>
      </c>
      <c r="J23" t="e">
        <f ca="1">OFFSET(#REF!,COLUMN(J23)-10,ROW(J23)-ROW($J$20))</f>
        <v>#REF!</v>
      </c>
      <c r="K23" t="e">
        <f ca="1">OFFSET(#REF!,COLUMN(K23)-10,ROW(K23)-ROW($J$20))</f>
        <v>#REF!</v>
      </c>
      <c r="L23" t="e">
        <f ca="1">OFFSET(#REF!,COLUMN(L23)-10,ROW(L23)-ROW($J$20))</f>
        <v>#REF!</v>
      </c>
      <c r="M23" t="e">
        <f ca="1">OFFSET(#REF!,COLUMN(M23)-10,ROW(M23)-ROW($J$20))</f>
        <v>#REF!</v>
      </c>
      <c r="N23" t="e">
        <f ca="1">OFFSET(#REF!,COLUMN(N23)-10,ROW(N23)-ROW($J$20))</f>
        <v>#REF!</v>
      </c>
      <c r="O23" t="e">
        <f ca="1">OFFSET(#REF!,COLUMN(O23)-10,ROW(O23)-ROW($J$20))</f>
        <v>#REF!</v>
      </c>
      <c r="P23" t="e">
        <f ca="1">OFFSET(#REF!,COLUMN(P23)-10,ROW(P23)-ROW($J$20))</f>
        <v>#REF!</v>
      </c>
      <c r="Q23" t="e">
        <f ca="1">OFFSET(#REF!,COLUMN(Q23)-10,ROW(Q23)-ROW($J$20))</f>
        <v>#REF!</v>
      </c>
      <c r="R23" t="e">
        <f ca="1">OFFSET(#REF!,COLUMN(R23)-10,ROW(R23)-ROW($J$20))</f>
        <v>#REF!</v>
      </c>
      <c r="S23" t="e">
        <f ca="1">OFFSET(#REF!,COLUMN(S23)-10,ROW(S23)-ROW($J$20))</f>
        <v>#REF!</v>
      </c>
    </row>
    <row r="24" spans="1:19" x14ac:dyDescent="0.2">
      <c r="A24" s="59" t="s">
        <v>104</v>
      </c>
      <c r="B24" t="s">
        <v>107</v>
      </c>
      <c r="C24" t="e">
        <f>#REF!</f>
        <v>#REF!</v>
      </c>
      <c r="D24" t="e">
        <f t="shared" si="0"/>
        <v>#REF!</v>
      </c>
      <c r="G24" s="59"/>
    </row>
    <row r="25" spans="1:19" x14ac:dyDescent="0.2">
      <c r="A25" s="59" t="s">
        <v>104</v>
      </c>
      <c r="B25" t="s">
        <v>108</v>
      </c>
      <c r="C25" t="e">
        <f>#REF!</f>
        <v>#REF!</v>
      </c>
      <c r="D25" t="e">
        <f t="shared" si="0"/>
        <v>#REF!</v>
      </c>
      <c r="G25" s="59"/>
      <c r="I25" s="60"/>
      <c r="J25" s="60"/>
      <c r="K25" s="60"/>
      <c r="L25" s="60"/>
    </row>
    <row r="26" spans="1:19" x14ac:dyDescent="0.2">
      <c r="A26" s="59" t="s">
        <v>104</v>
      </c>
      <c r="B26" t="s">
        <v>109</v>
      </c>
      <c r="C26" t="e">
        <f>#REF!</f>
        <v>#REF!</v>
      </c>
      <c r="D26" t="e">
        <f t="shared" si="0"/>
        <v>#REF!</v>
      </c>
      <c r="G26" s="59"/>
      <c r="I26" s="60"/>
      <c r="J26" s="60"/>
      <c r="K26" s="60"/>
      <c r="L26" s="60"/>
    </row>
    <row r="27" spans="1:19" x14ac:dyDescent="0.2">
      <c r="A27" s="59" t="s">
        <v>104</v>
      </c>
      <c r="B27" s="59" t="s">
        <v>374</v>
      </c>
      <c r="C27" s="61" t="e">
        <f>#REF!</f>
        <v>#REF!</v>
      </c>
      <c r="D27" t="e">
        <f t="shared" si="0"/>
        <v>#REF!</v>
      </c>
      <c r="G27" s="59"/>
      <c r="I27" s="60"/>
      <c r="J27" s="60"/>
      <c r="K27" s="60"/>
      <c r="L27" s="60"/>
    </row>
    <row r="28" spans="1:19" x14ac:dyDescent="0.2">
      <c r="A28" s="59" t="s">
        <v>104</v>
      </c>
      <c r="B28" s="59" t="s">
        <v>375</v>
      </c>
      <c r="C28" s="63" t="e">
        <f>#REF!</f>
        <v>#REF!</v>
      </c>
      <c r="D28" t="e">
        <f t="shared" si="0"/>
        <v>#REF!</v>
      </c>
      <c r="G28" s="59"/>
      <c r="I28" s="60"/>
      <c r="J28" s="60"/>
      <c r="K28" s="60"/>
      <c r="L28" s="60"/>
    </row>
    <row r="29" spans="1:19" x14ac:dyDescent="0.2">
      <c r="A29" s="59" t="s">
        <v>143</v>
      </c>
      <c r="B29" t="s">
        <v>110</v>
      </c>
      <c r="C29" t="e">
        <f>#REF!</f>
        <v>#REF!</v>
      </c>
      <c r="D29" t="e">
        <f t="shared" si="0"/>
        <v>#REF!</v>
      </c>
      <c r="G29" s="59"/>
      <c r="I29" s="60"/>
      <c r="J29" s="60"/>
      <c r="K29" s="60"/>
      <c r="L29" s="60"/>
    </row>
    <row r="30" spans="1:19" x14ac:dyDescent="0.2">
      <c r="A30" s="59" t="s">
        <v>143</v>
      </c>
      <c r="B30" t="s">
        <v>111</v>
      </c>
      <c r="C30" t="e">
        <f>#REF!</f>
        <v>#REF!</v>
      </c>
      <c r="D30" t="e">
        <f t="shared" si="0"/>
        <v>#REF!</v>
      </c>
      <c r="G30" s="59"/>
      <c r="I30" s="60"/>
      <c r="J30" s="60"/>
      <c r="K30" s="60"/>
      <c r="L30" s="60"/>
    </row>
    <row r="31" spans="1:19" x14ac:dyDescent="0.2">
      <c r="A31" s="59" t="s">
        <v>143</v>
      </c>
      <c r="B31" t="s">
        <v>112</v>
      </c>
      <c r="C31" t="e">
        <f>ABS(#REF!)</f>
        <v>#REF!</v>
      </c>
      <c r="D31" t="e">
        <f t="shared" si="0"/>
        <v>#REF!</v>
      </c>
      <c r="G31" s="59"/>
      <c r="I31" s="60"/>
      <c r="J31" s="60"/>
      <c r="K31" s="60"/>
      <c r="L31" s="60"/>
    </row>
    <row r="32" spans="1:19" x14ac:dyDescent="0.2">
      <c r="A32" s="59" t="s">
        <v>143</v>
      </c>
      <c r="B32" t="s">
        <v>113</v>
      </c>
      <c r="C32" t="e">
        <f>-ABS(#REF!)</f>
        <v>#REF!</v>
      </c>
      <c r="D32" t="e">
        <f t="shared" si="0"/>
        <v>#REF!</v>
      </c>
      <c r="G32" s="59"/>
      <c r="I32" s="60"/>
      <c r="J32" s="60"/>
      <c r="K32" s="60"/>
      <c r="L32" s="60"/>
    </row>
    <row r="33" spans="1:12" x14ac:dyDescent="0.2">
      <c r="A33" s="59" t="s">
        <v>143</v>
      </c>
      <c r="B33" t="s">
        <v>114</v>
      </c>
      <c r="C33" t="e">
        <f>#REF!</f>
        <v>#REF!</v>
      </c>
      <c r="D33" t="e">
        <f t="shared" si="0"/>
        <v>#REF!</v>
      </c>
      <c r="G33" s="59"/>
      <c r="I33" s="60"/>
      <c r="J33" s="60"/>
      <c r="K33" s="60"/>
      <c r="L33" s="60"/>
    </row>
    <row r="34" spans="1:12" x14ac:dyDescent="0.2">
      <c r="A34" s="59" t="s">
        <v>143</v>
      </c>
      <c r="B34" t="s">
        <v>115</v>
      </c>
      <c r="C34" t="e">
        <f>#REF!</f>
        <v>#REF!</v>
      </c>
      <c r="D34" t="e">
        <f t="shared" si="0"/>
        <v>#REF!</v>
      </c>
      <c r="G34" s="59"/>
      <c r="I34" s="60"/>
      <c r="J34" s="60"/>
      <c r="K34" s="60"/>
      <c r="L34" s="60"/>
    </row>
    <row r="35" spans="1:12" x14ac:dyDescent="0.2">
      <c r="A35" s="59" t="s">
        <v>143</v>
      </c>
      <c r="B35" t="s">
        <v>144</v>
      </c>
      <c r="C35" t="e">
        <f>#REF!</f>
        <v>#REF!</v>
      </c>
      <c r="D35" t="e">
        <f t="shared" si="0"/>
        <v>#REF!</v>
      </c>
      <c r="G35" s="59"/>
      <c r="I35" s="60"/>
    </row>
    <row r="36" spans="1:12" x14ac:dyDescent="0.2">
      <c r="A36" s="59" t="s">
        <v>143</v>
      </c>
      <c r="B36" t="s">
        <v>116</v>
      </c>
      <c r="C36" t="e">
        <f>#REF!</f>
        <v>#REF!</v>
      </c>
      <c r="D36" t="e">
        <f t="shared" si="0"/>
        <v>#REF!</v>
      </c>
      <c r="G36" s="59"/>
      <c r="I36" s="60"/>
    </row>
    <row r="37" spans="1:12" x14ac:dyDescent="0.2">
      <c r="A37" s="59" t="s">
        <v>143</v>
      </c>
      <c r="B37" t="s">
        <v>117</v>
      </c>
      <c r="C37" t="e">
        <f>#REF!</f>
        <v>#REF!</v>
      </c>
      <c r="D37" t="e">
        <f t="shared" si="0"/>
        <v>#REF!</v>
      </c>
      <c r="G37" s="59"/>
      <c r="I37" s="60"/>
    </row>
    <row r="38" spans="1:12" x14ac:dyDescent="0.2">
      <c r="A38" s="59" t="s">
        <v>143</v>
      </c>
      <c r="B38" t="s">
        <v>118</v>
      </c>
      <c r="C38" t="e">
        <f>#REF!</f>
        <v>#REF!</v>
      </c>
      <c r="D38" t="e">
        <f t="shared" si="0"/>
        <v>#REF!</v>
      </c>
      <c r="G38" s="59"/>
      <c r="I38" s="60"/>
    </row>
    <row r="39" spans="1:12" x14ac:dyDescent="0.2">
      <c r="A39" s="59" t="s">
        <v>143</v>
      </c>
      <c r="B39" t="s">
        <v>119</v>
      </c>
      <c r="C39" t="e">
        <f>#REF!</f>
        <v>#REF!</v>
      </c>
      <c r="D39" t="e">
        <f t="shared" si="0"/>
        <v>#REF!</v>
      </c>
      <c r="G39" s="59"/>
      <c r="I39" s="60"/>
    </row>
    <row r="40" spans="1:12" x14ac:dyDescent="0.2">
      <c r="A40" s="59" t="s">
        <v>143</v>
      </c>
      <c r="B40" t="s">
        <v>145</v>
      </c>
      <c r="C40" t="e">
        <f>#REF!</f>
        <v>#REF!</v>
      </c>
      <c r="D40" t="e">
        <f t="shared" si="0"/>
        <v>#REF!</v>
      </c>
      <c r="G40" s="59"/>
      <c r="I40" s="60"/>
    </row>
    <row r="41" spans="1:12" x14ac:dyDescent="0.2">
      <c r="A41" s="59" t="s">
        <v>143</v>
      </c>
      <c r="B41" t="s">
        <v>120</v>
      </c>
      <c r="C41" t="e">
        <f>#REF!</f>
        <v>#REF!</v>
      </c>
      <c r="D41" t="e">
        <f t="shared" si="0"/>
        <v>#REF!</v>
      </c>
      <c r="G41" s="59"/>
      <c r="I41" s="60"/>
    </row>
    <row r="42" spans="1:12" x14ac:dyDescent="0.2">
      <c r="A42" s="59" t="s">
        <v>143</v>
      </c>
      <c r="B42" t="s">
        <v>121</v>
      </c>
      <c r="C42" t="e">
        <f>#REF!</f>
        <v>#REF!</v>
      </c>
      <c r="D42" t="e">
        <f t="shared" si="0"/>
        <v>#REF!</v>
      </c>
      <c r="G42" s="59"/>
      <c r="I42" s="60"/>
    </row>
    <row r="43" spans="1:12" x14ac:dyDescent="0.2">
      <c r="A43" s="59" t="s">
        <v>143</v>
      </c>
      <c r="B43" t="s">
        <v>122</v>
      </c>
      <c r="C43" t="e">
        <f>MAX(#REF!,C14)</f>
        <v>#REF!</v>
      </c>
      <c r="D43" t="e">
        <f t="shared" si="0"/>
        <v>#REF!</v>
      </c>
      <c r="G43" s="59"/>
      <c r="I43" s="60"/>
    </row>
    <row r="44" spans="1:12" x14ac:dyDescent="0.2">
      <c r="A44" s="59" t="s">
        <v>143</v>
      </c>
      <c r="B44" t="s">
        <v>123</v>
      </c>
      <c r="C44" s="64"/>
      <c r="D44" t="str">
        <f t="shared" si="0"/>
        <v/>
      </c>
      <c r="G44" s="59"/>
      <c r="I44" s="60"/>
    </row>
    <row r="45" spans="1:12" x14ac:dyDescent="0.2">
      <c r="A45" s="59" t="s">
        <v>143</v>
      </c>
      <c r="B45" t="s">
        <v>124</v>
      </c>
      <c r="C45" s="64"/>
      <c r="D45" t="str">
        <f t="shared" si="0"/>
        <v/>
      </c>
      <c r="G45" s="59"/>
      <c r="I45" s="60"/>
    </row>
    <row r="46" spans="1:12" x14ac:dyDescent="0.2">
      <c r="A46" s="59" t="s">
        <v>143</v>
      </c>
      <c r="B46" t="s">
        <v>125</v>
      </c>
      <c r="C46" t="e">
        <f>#REF!</f>
        <v>#REF!</v>
      </c>
      <c r="D46" t="e">
        <f t="shared" si="0"/>
        <v>#REF!</v>
      </c>
      <c r="G46" s="59"/>
      <c r="I46" s="60"/>
    </row>
    <row r="47" spans="1:12" x14ac:dyDescent="0.2">
      <c r="A47" s="59" t="s">
        <v>143</v>
      </c>
      <c r="B47" t="s">
        <v>126</v>
      </c>
      <c r="C47" t="e">
        <f>#REF!</f>
        <v>#REF!</v>
      </c>
      <c r="D47" t="e">
        <f t="shared" si="0"/>
        <v>#REF!</v>
      </c>
      <c r="G47" s="59"/>
      <c r="I47" s="60"/>
    </row>
    <row r="48" spans="1:12" x14ac:dyDescent="0.2">
      <c r="A48" s="59" t="s">
        <v>143</v>
      </c>
      <c r="B48" t="s">
        <v>127</v>
      </c>
      <c r="C48" t="e">
        <f>#REF!</f>
        <v>#REF!</v>
      </c>
      <c r="D48" t="e">
        <f t="shared" si="0"/>
        <v>#REF!</v>
      </c>
      <c r="G48" s="59"/>
      <c r="I48" s="60"/>
    </row>
    <row r="49" spans="1:9" x14ac:dyDescent="0.2">
      <c r="A49" s="59" t="s">
        <v>143</v>
      </c>
      <c r="B49" t="s">
        <v>128</v>
      </c>
      <c r="C49" t="e">
        <f>#REF!</f>
        <v>#REF!</v>
      </c>
      <c r="D49" t="e">
        <f t="shared" si="0"/>
        <v>#REF!</v>
      </c>
      <c r="G49" s="59"/>
      <c r="I49" s="60"/>
    </row>
    <row r="50" spans="1:9" x14ac:dyDescent="0.2">
      <c r="A50" s="59" t="s">
        <v>143</v>
      </c>
      <c r="B50" t="s">
        <v>129</v>
      </c>
      <c r="C50" t="e">
        <f>#REF!</f>
        <v>#REF!</v>
      </c>
      <c r="D50" t="e">
        <f t="shared" si="0"/>
        <v>#REF!</v>
      </c>
      <c r="G50" s="59"/>
      <c r="I50" s="60"/>
    </row>
    <row r="51" spans="1:9" x14ac:dyDescent="0.2">
      <c r="A51" s="59" t="s">
        <v>143</v>
      </c>
      <c r="B51" t="s">
        <v>130</v>
      </c>
      <c r="C51" t="e">
        <f>storage</f>
        <v>#REF!</v>
      </c>
      <c r="D51" t="e">
        <f t="shared" si="0"/>
        <v>#REF!</v>
      </c>
      <c r="G51" s="59"/>
      <c r="I51" s="60"/>
    </row>
    <row r="52" spans="1:9" x14ac:dyDescent="0.2">
      <c r="A52" s="59" t="s">
        <v>143</v>
      </c>
      <c r="B52" t="s">
        <v>424</v>
      </c>
      <c r="G52" s="59"/>
      <c r="I52" s="60"/>
    </row>
    <row r="53" spans="1:9" x14ac:dyDescent="0.2">
      <c r="A53" s="59" t="s">
        <v>143</v>
      </c>
      <c r="B53" t="s">
        <v>425</v>
      </c>
      <c r="G53" s="59"/>
      <c r="I53" s="60"/>
    </row>
    <row r="54" spans="1:9" x14ac:dyDescent="0.2">
      <c r="A54" s="59" t="s">
        <v>143</v>
      </c>
      <c r="B54" t="s">
        <v>426</v>
      </c>
      <c r="G54" s="59"/>
      <c r="I54" s="60"/>
    </row>
    <row r="55" spans="1:9" x14ac:dyDescent="0.2">
      <c r="A55" s="59" t="s">
        <v>143</v>
      </c>
      <c r="B55" t="s">
        <v>427</v>
      </c>
      <c r="G55" s="59"/>
      <c r="I55" s="60"/>
    </row>
    <row r="56" spans="1:9" x14ac:dyDescent="0.2">
      <c r="A56" s="59" t="s">
        <v>143</v>
      </c>
      <c r="B56" t="s">
        <v>428</v>
      </c>
      <c r="G56" s="59"/>
      <c r="I56" s="60"/>
    </row>
    <row r="57" spans="1:9" x14ac:dyDescent="0.2">
      <c r="A57" s="59" t="s">
        <v>143</v>
      </c>
      <c r="B57" t="s">
        <v>429</v>
      </c>
      <c r="G57" s="59"/>
      <c r="I57" s="60"/>
    </row>
    <row r="58" spans="1:9" x14ac:dyDescent="0.2">
      <c r="A58" s="59" t="s">
        <v>143</v>
      </c>
      <c r="B58" t="s">
        <v>131</v>
      </c>
      <c r="C58" t="e">
        <f>#REF!</f>
        <v>#REF!</v>
      </c>
      <c r="D58" t="e">
        <f t="shared" si="0"/>
        <v>#REF!</v>
      </c>
      <c r="G58" s="59"/>
      <c r="I58" s="60"/>
    </row>
    <row r="59" spans="1:9" x14ac:dyDescent="0.2">
      <c r="A59" s="59" t="s">
        <v>143</v>
      </c>
      <c r="B59" t="s">
        <v>132</v>
      </c>
      <c r="D59" t="str">
        <f t="shared" si="0"/>
        <v/>
      </c>
      <c r="G59" s="59"/>
      <c r="I59" s="60"/>
    </row>
    <row r="60" spans="1:9" x14ac:dyDescent="0.2">
      <c r="A60" s="59" t="s">
        <v>143</v>
      </c>
      <c r="B60" t="s">
        <v>133</v>
      </c>
      <c r="C60" t="e">
        <f>#REF!</f>
        <v>#REF!</v>
      </c>
      <c r="D60" t="e">
        <f t="shared" si="0"/>
        <v>#REF!</v>
      </c>
      <c r="G60" s="59"/>
      <c r="I60" s="60"/>
    </row>
    <row r="61" spans="1:9" x14ac:dyDescent="0.2">
      <c r="A61" s="59" t="s">
        <v>143</v>
      </c>
      <c r="B61" t="s">
        <v>134</v>
      </c>
      <c r="C61" s="61" t="e">
        <f>#REF!</f>
        <v>#REF!</v>
      </c>
      <c r="D61" s="61" t="e">
        <f t="shared" si="0"/>
        <v>#REF!</v>
      </c>
      <c r="G61" s="59"/>
      <c r="I61" s="60"/>
    </row>
    <row r="62" spans="1:9" x14ac:dyDescent="0.2">
      <c r="A62" s="59" t="s">
        <v>143</v>
      </c>
      <c r="B62" t="s">
        <v>135</v>
      </c>
      <c r="C62" t="e">
        <f>BidTerm</f>
        <v>#REF!</v>
      </c>
      <c r="D62" t="e">
        <f t="shared" si="0"/>
        <v>#REF!</v>
      </c>
      <c r="G62" s="59"/>
      <c r="I62" s="60"/>
    </row>
    <row r="63" spans="1:9" x14ac:dyDescent="0.2">
      <c r="A63" s="59" t="s">
        <v>143</v>
      </c>
      <c r="B63" t="s">
        <v>430</v>
      </c>
      <c r="G63" s="59"/>
      <c r="I63" s="60"/>
    </row>
    <row r="64" spans="1:9" x14ac:dyDescent="0.2">
      <c r="A64" s="59" t="s">
        <v>143</v>
      </c>
      <c r="B64" t="s">
        <v>136</v>
      </c>
      <c r="C64" t="e">
        <f>#REF!</f>
        <v>#REF!</v>
      </c>
      <c r="D64" t="e">
        <f t="shared" si="0"/>
        <v>#REF!</v>
      </c>
      <c r="G64" s="59"/>
      <c r="I64" s="60"/>
    </row>
    <row r="65" spans="1:9" x14ac:dyDescent="0.2">
      <c r="A65" s="59" t="s">
        <v>143</v>
      </c>
      <c r="B65" t="s">
        <v>137</v>
      </c>
      <c r="C65" t="e">
        <f>IF(dist,"Distribution","Transmission")</f>
        <v>#REF!</v>
      </c>
      <c r="D65" t="e">
        <f t="shared" si="0"/>
        <v>#REF!</v>
      </c>
      <c r="G65" s="59"/>
      <c r="I65" s="60"/>
    </row>
    <row r="66" spans="1:9" x14ac:dyDescent="0.2">
      <c r="A66" s="59" t="s">
        <v>143</v>
      </c>
      <c r="B66" t="s">
        <v>138</v>
      </c>
      <c r="C66" t="e">
        <f>#REF!</f>
        <v>#REF!</v>
      </c>
      <c r="D66" t="e">
        <f t="shared" si="0"/>
        <v>#REF!</v>
      </c>
      <c r="G66" s="59"/>
      <c r="I66" s="60"/>
    </row>
    <row r="67" spans="1:9" x14ac:dyDescent="0.2">
      <c r="A67" s="59" t="s">
        <v>143</v>
      </c>
      <c r="B67" t="s">
        <v>139</v>
      </c>
      <c r="C67" t="e">
        <f>#REF!</f>
        <v>#REF!</v>
      </c>
      <c r="D67" t="e">
        <f t="shared" si="0"/>
        <v>#REF!</v>
      </c>
      <c r="G67" s="59"/>
      <c r="I67" s="60"/>
    </row>
    <row r="68" spans="1:9" x14ac:dyDescent="0.2">
      <c r="A68" s="59" t="s">
        <v>143</v>
      </c>
      <c r="B68" t="s">
        <v>140</v>
      </c>
      <c r="C68" t="e">
        <f>#REF!</f>
        <v>#REF!</v>
      </c>
      <c r="D68" t="e">
        <f t="shared" si="0"/>
        <v>#REF!</v>
      </c>
      <c r="G68" s="59"/>
      <c r="I68" s="60"/>
    </row>
    <row r="69" spans="1:9" x14ac:dyDescent="0.2">
      <c r="A69" s="59" t="s">
        <v>143</v>
      </c>
      <c r="B69" t="s">
        <v>141</v>
      </c>
      <c r="C69" s="62" t="e">
        <f>#REF!</f>
        <v>#REF!</v>
      </c>
      <c r="D69" t="e">
        <f t="shared" si="0"/>
        <v>#REF!</v>
      </c>
      <c r="G69" s="59"/>
      <c r="I69" s="60"/>
    </row>
    <row r="70" spans="1:9" x14ac:dyDescent="0.2">
      <c r="A70" s="59" t="s">
        <v>143</v>
      </c>
      <c r="B70" t="s">
        <v>142</v>
      </c>
      <c r="C70" s="62" t="e">
        <f>#REF!</f>
        <v>#REF!</v>
      </c>
      <c r="D70" t="e">
        <f t="shared" si="0"/>
        <v>#REF!</v>
      </c>
      <c r="G70" s="59"/>
      <c r="I70" s="60"/>
    </row>
    <row r="71" spans="1:9" x14ac:dyDescent="0.2">
      <c r="A71" s="59" t="s">
        <v>358</v>
      </c>
      <c r="B71" s="59" t="s">
        <v>359</v>
      </c>
      <c r="C71" s="62">
        <f>C_Pricing!B42</f>
        <v>0</v>
      </c>
      <c r="D71" t="str">
        <f t="shared" si="0"/>
        <v/>
      </c>
      <c r="G71" s="59"/>
      <c r="I71" s="60"/>
    </row>
    <row r="72" spans="1:9" x14ac:dyDescent="0.2">
      <c r="A72" s="59" t="s">
        <v>358</v>
      </c>
      <c r="B72" s="59" t="s">
        <v>360</v>
      </c>
      <c r="C72" s="62"/>
      <c r="D72" t="str">
        <f t="shared" si="0"/>
        <v/>
      </c>
      <c r="G72" s="59"/>
      <c r="I72" s="60"/>
    </row>
    <row r="73" spans="1:9" x14ac:dyDescent="0.2">
      <c r="A73" s="59" t="s">
        <v>358</v>
      </c>
      <c r="B73" s="59" t="s">
        <v>361</v>
      </c>
      <c r="C73" s="62" t="e">
        <f>C_Pricing!#REF!</f>
        <v>#REF!</v>
      </c>
      <c r="D73" t="e">
        <f t="shared" si="0"/>
        <v>#REF!</v>
      </c>
      <c r="G73" s="59"/>
      <c r="I73" s="60"/>
    </row>
    <row r="74" spans="1:9" x14ac:dyDescent="0.2">
      <c r="A74" s="59" t="s">
        <v>358</v>
      </c>
      <c r="B74" s="59" t="s">
        <v>362</v>
      </c>
      <c r="C74" s="62" t="e">
        <f>C_Pricing!#REF!</f>
        <v>#REF!</v>
      </c>
      <c r="D74" t="e">
        <f t="shared" ref="D74:D139" si="1">IF(C74=0,"",C74)</f>
        <v>#REF!</v>
      </c>
      <c r="G74" s="59"/>
      <c r="I74" s="60"/>
    </row>
    <row r="75" spans="1:9" x14ac:dyDescent="0.2">
      <c r="A75" s="59" t="s">
        <v>358</v>
      </c>
      <c r="B75" s="59" t="s">
        <v>363</v>
      </c>
      <c r="C75" s="62" t="e">
        <f>C_Pricing!#REF!</f>
        <v>#REF!</v>
      </c>
      <c r="D75" t="e">
        <f t="shared" si="1"/>
        <v>#REF!</v>
      </c>
      <c r="G75" s="59"/>
      <c r="I75" s="60"/>
    </row>
    <row r="76" spans="1:9" x14ac:dyDescent="0.2">
      <c r="A76" s="59" t="s">
        <v>358</v>
      </c>
      <c r="B76" s="59" t="s">
        <v>364</v>
      </c>
      <c r="C76" s="62" t="e">
        <f>C_Pricing!#REF!</f>
        <v>#REF!</v>
      </c>
      <c r="D76" t="e">
        <f t="shared" si="1"/>
        <v>#REF!</v>
      </c>
      <c r="G76" s="59"/>
      <c r="I76" s="60"/>
    </row>
    <row r="77" spans="1:9" x14ac:dyDescent="0.2">
      <c r="A77" s="59" t="s">
        <v>358</v>
      </c>
      <c r="B77" s="59" t="s">
        <v>365</v>
      </c>
      <c r="C77" s="62" t="e">
        <f>C_Pricing!#REF!</f>
        <v>#REF!</v>
      </c>
      <c r="D77" t="e">
        <f t="shared" si="1"/>
        <v>#REF!</v>
      </c>
      <c r="G77" s="59"/>
      <c r="I77" s="60"/>
    </row>
    <row r="78" spans="1:9" x14ac:dyDescent="0.2">
      <c r="A78" s="59" t="s">
        <v>358</v>
      </c>
      <c r="B78" s="59" t="s">
        <v>366</v>
      </c>
      <c r="C78" s="62" t="e">
        <f>C_Pricing!#REF!*1000</f>
        <v>#REF!</v>
      </c>
      <c r="D78" t="e">
        <f t="shared" si="1"/>
        <v>#REF!</v>
      </c>
      <c r="G78" s="59"/>
      <c r="I78" s="60"/>
    </row>
    <row r="79" spans="1:9" x14ac:dyDescent="0.2">
      <c r="A79" s="59" t="s">
        <v>358</v>
      </c>
      <c r="B79" s="59" t="s">
        <v>367</v>
      </c>
      <c r="C79" s="62" t="e">
        <f>C_Pricing!#REF!</f>
        <v>#REF!</v>
      </c>
      <c r="D79" t="e">
        <f t="shared" si="1"/>
        <v>#REF!</v>
      </c>
      <c r="G79" s="59"/>
      <c r="I79" s="60"/>
    </row>
    <row r="80" spans="1:9" x14ac:dyDescent="0.2">
      <c r="A80" s="59" t="s">
        <v>358</v>
      </c>
      <c r="B80" s="59" t="s">
        <v>432</v>
      </c>
      <c r="C80" s="62"/>
      <c r="G80" s="59"/>
      <c r="I80" s="60"/>
    </row>
    <row r="81" spans="1:9" x14ac:dyDescent="0.2">
      <c r="A81" s="59" t="s">
        <v>358</v>
      </c>
      <c r="B81" s="59" t="s">
        <v>433</v>
      </c>
      <c r="C81" s="62"/>
      <c r="G81" s="59"/>
      <c r="I81" s="60"/>
    </row>
    <row r="82" spans="1:9" x14ac:dyDescent="0.2">
      <c r="A82" s="59" t="s">
        <v>146</v>
      </c>
      <c r="B82" s="59" t="s">
        <v>147</v>
      </c>
      <c r="C82" s="60" t="e">
        <f>#REF!</f>
        <v>#REF!</v>
      </c>
      <c r="D82" t="e">
        <f t="shared" si="1"/>
        <v>#REF!</v>
      </c>
      <c r="G82" s="59"/>
      <c r="I82" s="60"/>
    </row>
    <row r="83" spans="1:9" x14ac:dyDescent="0.2">
      <c r="A83" s="59" t="s">
        <v>146</v>
      </c>
      <c r="B83" s="59" t="s">
        <v>148</v>
      </c>
      <c r="C83" s="65" t="e">
        <f>#REF!</f>
        <v>#REF!</v>
      </c>
      <c r="D83" t="e">
        <f t="shared" si="1"/>
        <v>#REF!</v>
      </c>
      <c r="G83" s="59"/>
      <c r="I83" s="60"/>
    </row>
    <row r="84" spans="1:9" x14ac:dyDescent="0.2">
      <c r="A84" s="59" t="s">
        <v>146</v>
      </c>
      <c r="B84" s="59" t="s">
        <v>149</v>
      </c>
      <c r="C84" s="66" t="e">
        <f>#REF!</f>
        <v>#REF!</v>
      </c>
      <c r="D84" t="e">
        <f t="shared" si="1"/>
        <v>#REF!</v>
      </c>
      <c r="G84" s="59"/>
      <c r="I84" s="60"/>
    </row>
    <row r="85" spans="1:9" x14ac:dyDescent="0.2">
      <c r="A85" s="59" t="s">
        <v>146</v>
      </c>
      <c r="B85" s="59" t="s">
        <v>150</v>
      </c>
      <c r="C85" s="60" t="e">
        <f>#REF!</f>
        <v>#REF!</v>
      </c>
      <c r="D85" t="e">
        <f t="shared" si="1"/>
        <v>#REF!</v>
      </c>
      <c r="G85" s="59"/>
      <c r="I85" s="60"/>
    </row>
    <row r="86" spans="1:9" x14ac:dyDescent="0.2">
      <c r="A86" s="59" t="s">
        <v>146</v>
      </c>
      <c r="B86" s="59" t="s">
        <v>151</v>
      </c>
      <c r="C86" s="66" t="e">
        <f>#REF!</f>
        <v>#REF!</v>
      </c>
      <c r="D86" t="e">
        <f t="shared" si="1"/>
        <v>#REF!</v>
      </c>
      <c r="G86" s="59"/>
      <c r="I86" s="60"/>
    </row>
    <row r="87" spans="1:9" x14ac:dyDescent="0.2">
      <c r="A87" s="59" t="s">
        <v>146</v>
      </c>
      <c r="B87" s="59" t="s">
        <v>152</v>
      </c>
      <c r="C87" s="66" t="e">
        <f>#REF!</f>
        <v>#REF!</v>
      </c>
      <c r="D87" t="e">
        <f t="shared" si="1"/>
        <v>#REF!</v>
      </c>
      <c r="G87" s="59"/>
      <c r="I87" s="60"/>
    </row>
    <row r="88" spans="1:9" x14ac:dyDescent="0.2">
      <c r="A88" s="59" t="s">
        <v>146</v>
      </c>
      <c r="B88" s="59" t="s">
        <v>153</v>
      </c>
      <c r="C88" s="66" t="e">
        <f>#REF!</f>
        <v>#REF!</v>
      </c>
      <c r="D88" t="e">
        <f t="shared" si="1"/>
        <v>#REF!</v>
      </c>
      <c r="G88" s="59"/>
      <c r="I88" s="60"/>
    </row>
    <row r="89" spans="1:9" x14ac:dyDescent="0.2">
      <c r="A89" s="59" t="s">
        <v>146</v>
      </c>
      <c r="B89" s="59" t="s">
        <v>154</v>
      </c>
      <c r="C89" s="60" t="e">
        <f>#REF!</f>
        <v>#REF!</v>
      </c>
      <c r="D89" t="e">
        <f t="shared" si="1"/>
        <v>#REF!</v>
      </c>
      <c r="G89" s="59"/>
      <c r="I89" s="60"/>
    </row>
    <row r="90" spans="1:9" x14ac:dyDescent="0.2">
      <c r="A90" s="59" t="s">
        <v>146</v>
      </c>
      <c r="B90" s="59" t="s">
        <v>155</v>
      </c>
      <c r="C90" s="66" t="e">
        <f>#REF!</f>
        <v>#REF!</v>
      </c>
      <c r="D90" t="e">
        <f t="shared" si="1"/>
        <v>#REF!</v>
      </c>
      <c r="G90" s="59"/>
      <c r="I90" s="60"/>
    </row>
    <row r="91" spans="1:9" x14ac:dyDescent="0.2">
      <c r="A91" s="59" t="s">
        <v>146</v>
      </c>
      <c r="B91" s="59" t="s">
        <v>156</v>
      </c>
      <c r="C91" s="66" t="e">
        <f>#REF!</f>
        <v>#REF!</v>
      </c>
      <c r="D91" t="e">
        <f t="shared" si="1"/>
        <v>#REF!</v>
      </c>
      <c r="G91" s="59"/>
      <c r="I91" s="60"/>
    </row>
    <row r="92" spans="1:9" x14ac:dyDescent="0.2">
      <c r="A92" s="59" t="s">
        <v>146</v>
      </c>
      <c r="B92" s="59" t="s">
        <v>157</v>
      </c>
      <c r="C92" t="e">
        <f>#REF!</f>
        <v>#REF!</v>
      </c>
      <c r="D92" t="e">
        <f t="shared" si="1"/>
        <v>#REF!</v>
      </c>
      <c r="G92" s="59"/>
      <c r="I92" s="60"/>
    </row>
    <row r="93" spans="1:9" x14ac:dyDescent="0.2">
      <c r="A93" s="59" t="s">
        <v>158</v>
      </c>
      <c r="B93" s="64" t="s">
        <v>159</v>
      </c>
      <c r="C93" s="6" t="e">
        <f>#REF!</f>
        <v>#REF!</v>
      </c>
      <c r="D93" s="61" t="e">
        <f t="shared" si="1"/>
        <v>#REF!</v>
      </c>
      <c r="G93" s="64"/>
      <c r="I93" s="60"/>
    </row>
    <row r="94" spans="1:9" x14ac:dyDescent="0.2">
      <c r="A94" s="59" t="s">
        <v>158</v>
      </c>
      <c r="B94" s="6" t="s">
        <v>160</v>
      </c>
      <c r="C94" s="6" t="e">
        <f>#REF!</f>
        <v>#REF!</v>
      </c>
      <c r="D94" s="61" t="e">
        <f t="shared" si="1"/>
        <v>#REF!</v>
      </c>
      <c r="G94" s="6"/>
      <c r="I94" s="60"/>
    </row>
    <row r="95" spans="1:9" x14ac:dyDescent="0.2">
      <c r="A95" s="59" t="s">
        <v>158</v>
      </c>
      <c r="B95" s="6" t="s">
        <v>161</v>
      </c>
      <c r="C95" s="6" t="e">
        <f>#REF!</f>
        <v>#REF!</v>
      </c>
      <c r="D95" s="61" t="e">
        <f t="shared" si="1"/>
        <v>#REF!</v>
      </c>
      <c r="G95" s="6"/>
      <c r="I95" s="60"/>
    </row>
    <row r="96" spans="1:9" x14ac:dyDescent="0.2">
      <c r="A96" s="59" t="s">
        <v>158</v>
      </c>
      <c r="B96" s="6" t="s">
        <v>162</v>
      </c>
      <c r="C96" s="6" t="e">
        <f>#REF!</f>
        <v>#REF!</v>
      </c>
      <c r="D96" s="61" t="e">
        <f t="shared" si="1"/>
        <v>#REF!</v>
      </c>
      <c r="G96" s="6"/>
      <c r="I96" s="60"/>
    </row>
    <row r="97" spans="1:9" x14ac:dyDescent="0.2">
      <c r="A97" s="59" t="s">
        <v>158</v>
      </c>
      <c r="B97" s="6" t="s">
        <v>163</v>
      </c>
      <c r="C97" s="6" t="e">
        <f>#REF!</f>
        <v>#REF!</v>
      </c>
      <c r="D97" s="61" t="e">
        <f t="shared" si="1"/>
        <v>#REF!</v>
      </c>
      <c r="G97" s="6"/>
      <c r="I97" s="60"/>
    </row>
    <row r="98" spans="1:9" x14ac:dyDescent="0.2">
      <c r="A98" s="59" t="s">
        <v>158</v>
      </c>
      <c r="B98" s="6" t="s">
        <v>164</v>
      </c>
      <c r="C98" s="6" t="e">
        <f>#REF!</f>
        <v>#REF!</v>
      </c>
      <c r="D98" s="61" t="e">
        <f t="shared" si="1"/>
        <v>#REF!</v>
      </c>
      <c r="G98" s="6"/>
      <c r="I98" s="60"/>
    </row>
    <row r="99" spans="1:9" x14ac:dyDescent="0.2">
      <c r="A99" s="59" t="s">
        <v>158</v>
      </c>
      <c r="B99" s="6" t="s">
        <v>165</v>
      </c>
      <c r="C99" s="6" t="e">
        <f>#REF!</f>
        <v>#REF!</v>
      </c>
      <c r="D99" s="61" t="e">
        <f t="shared" si="1"/>
        <v>#REF!</v>
      </c>
      <c r="G99" s="6"/>
      <c r="I99" s="60"/>
    </row>
    <row r="100" spans="1:9" x14ac:dyDescent="0.2">
      <c r="A100" s="59" t="s">
        <v>158</v>
      </c>
      <c r="B100" s="6" t="s">
        <v>166</v>
      </c>
      <c r="C100" s="6" t="e">
        <f>#REF!</f>
        <v>#REF!</v>
      </c>
      <c r="D100" s="61" t="e">
        <f t="shared" si="1"/>
        <v>#REF!</v>
      </c>
      <c r="G100" s="6"/>
      <c r="I100" s="60"/>
    </row>
    <row r="101" spans="1:9" x14ac:dyDescent="0.2">
      <c r="A101" s="59" t="s">
        <v>158</v>
      </c>
      <c r="B101" s="64" t="s">
        <v>167</v>
      </c>
      <c r="C101" s="6"/>
      <c r="D101" s="61" t="str">
        <f t="shared" si="1"/>
        <v/>
      </c>
      <c r="G101" s="64"/>
      <c r="I101" s="60"/>
    </row>
    <row r="102" spans="1:9" x14ac:dyDescent="0.2">
      <c r="A102" s="59" t="s">
        <v>158</v>
      </c>
      <c r="B102" s="6" t="s">
        <v>168</v>
      </c>
      <c r="C102" s="6" t="e">
        <f>#REF!</f>
        <v>#REF!</v>
      </c>
      <c r="D102" s="61" t="e">
        <f t="shared" si="1"/>
        <v>#REF!</v>
      </c>
      <c r="G102" s="6"/>
      <c r="I102" s="60"/>
    </row>
    <row r="103" spans="1:9" x14ac:dyDescent="0.2">
      <c r="A103" s="59" t="s">
        <v>169</v>
      </c>
      <c r="B103" s="59" t="s">
        <v>170</v>
      </c>
      <c r="C103" t="e">
        <f>#REF!</f>
        <v>#REF!</v>
      </c>
      <c r="D103" t="e">
        <f t="shared" si="1"/>
        <v>#REF!</v>
      </c>
      <c r="G103" s="59"/>
      <c r="I103" s="60"/>
    </row>
    <row r="104" spans="1:9" x14ac:dyDescent="0.2">
      <c r="A104" s="59" t="s">
        <v>169</v>
      </c>
      <c r="B104" s="59" t="s">
        <v>171</v>
      </c>
      <c r="D104" t="str">
        <f t="shared" si="1"/>
        <v/>
      </c>
      <c r="G104" s="59"/>
      <c r="I104" s="60"/>
    </row>
    <row r="105" spans="1:9" x14ac:dyDescent="0.2">
      <c r="A105" s="59" t="s">
        <v>169</v>
      </c>
      <c r="B105" s="59" t="s">
        <v>172</v>
      </c>
      <c r="D105" t="str">
        <f t="shared" si="1"/>
        <v/>
      </c>
      <c r="G105" s="59"/>
      <c r="I105" s="60"/>
    </row>
    <row r="106" spans="1:9" x14ac:dyDescent="0.2">
      <c r="A106" s="59" t="s">
        <v>169</v>
      </c>
      <c r="B106" s="59" t="s">
        <v>173</v>
      </c>
      <c r="C106" t="e">
        <f>#REF!</f>
        <v>#REF!</v>
      </c>
      <c r="D106" t="e">
        <f t="shared" si="1"/>
        <v>#REF!</v>
      </c>
      <c r="G106" s="59"/>
      <c r="I106" s="60"/>
    </row>
    <row r="107" spans="1:9" x14ac:dyDescent="0.2">
      <c r="A107" s="59" t="s">
        <v>169</v>
      </c>
      <c r="B107" s="59" t="s">
        <v>174</v>
      </c>
      <c r="D107" t="str">
        <f t="shared" si="1"/>
        <v/>
      </c>
      <c r="G107" s="59"/>
      <c r="I107" s="60"/>
    </row>
    <row r="108" spans="1:9" x14ac:dyDescent="0.2">
      <c r="A108" s="59" t="s">
        <v>169</v>
      </c>
      <c r="B108" s="59" t="s">
        <v>175</v>
      </c>
      <c r="D108" t="str">
        <f t="shared" si="1"/>
        <v/>
      </c>
      <c r="G108" s="59"/>
      <c r="I108" s="60"/>
    </row>
    <row r="109" spans="1:9" x14ac:dyDescent="0.2">
      <c r="A109" s="59" t="s">
        <v>169</v>
      </c>
      <c r="B109" s="59" t="s">
        <v>176</v>
      </c>
      <c r="D109" t="str">
        <f t="shared" si="1"/>
        <v/>
      </c>
      <c r="G109" s="59"/>
      <c r="I109" s="60"/>
    </row>
    <row r="110" spans="1:9" x14ac:dyDescent="0.2">
      <c r="A110" s="59" t="s">
        <v>169</v>
      </c>
      <c r="B110" s="59" t="s">
        <v>177</v>
      </c>
      <c r="D110" t="str">
        <f t="shared" si="1"/>
        <v/>
      </c>
      <c r="G110" s="59"/>
      <c r="I110" s="60"/>
    </row>
    <row r="111" spans="1:9" x14ac:dyDescent="0.2">
      <c r="A111" s="59" t="s">
        <v>169</v>
      </c>
      <c r="B111" s="59" t="s">
        <v>178</v>
      </c>
      <c r="D111" t="str">
        <f t="shared" si="1"/>
        <v/>
      </c>
      <c r="G111" s="59"/>
      <c r="I111" s="60"/>
    </row>
    <row r="112" spans="1:9" x14ac:dyDescent="0.2">
      <c r="A112" s="59" t="s">
        <v>169</v>
      </c>
      <c r="B112" s="59" t="s">
        <v>179</v>
      </c>
      <c r="D112" t="str">
        <f t="shared" si="1"/>
        <v/>
      </c>
      <c r="G112" s="59"/>
      <c r="I112" s="60"/>
    </row>
    <row r="113" spans="1:9" x14ac:dyDescent="0.2">
      <c r="A113" s="59" t="s">
        <v>169</v>
      </c>
      <c r="B113" s="59" t="s">
        <v>180</v>
      </c>
      <c r="D113" t="str">
        <f t="shared" si="1"/>
        <v/>
      </c>
      <c r="G113" s="59"/>
      <c r="I113" s="60"/>
    </row>
    <row r="114" spans="1:9" x14ac:dyDescent="0.2">
      <c r="A114" s="59" t="s">
        <v>169</v>
      </c>
      <c r="B114" s="59" t="s">
        <v>181</v>
      </c>
      <c r="D114" t="str">
        <f t="shared" si="1"/>
        <v/>
      </c>
      <c r="G114" s="59"/>
      <c r="I114" s="60"/>
    </row>
    <row r="115" spans="1:9" x14ac:dyDescent="0.2">
      <c r="A115" s="59" t="s">
        <v>169</v>
      </c>
      <c r="B115" s="59" t="s">
        <v>182</v>
      </c>
      <c r="D115" t="str">
        <f t="shared" si="1"/>
        <v/>
      </c>
      <c r="G115" s="59"/>
      <c r="I115" s="60"/>
    </row>
    <row r="116" spans="1:9" x14ac:dyDescent="0.2">
      <c r="A116" s="59" t="s">
        <v>169</v>
      </c>
      <c r="B116" s="59" t="s">
        <v>183</v>
      </c>
      <c r="D116" t="str">
        <f t="shared" si="1"/>
        <v/>
      </c>
      <c r="G116" s="59"/>
      <c r="I116" s="60"/>
    </row>
    <row r="117" spans="1:9" x14ac:dyDescent="0.2">
      <c r="A117" s="59" t="s">
        <v>169</v>
      </c>
      <c r="B117" s="59" t="s">
        <v>184</v>
      </c>
      <c r="D117" t="str">
        <f t="shared" si="1"/>
        <v/>
      </c>
      <c r="G117" s="59"/>
      <c r="I117" s="60"/>
    </row>
    <row r="118" spans="1:9" x14ac:dyDescent="0.2">
      <c r="A118" s="59" t="s">
        <v>169</v>
      </c>
      <c r="B118" s="59" t="s">
        <v>185</v>
      </c>
      <c r="D118" t="str">
        <f t="shared" si="1"/>
        <v/>
      </c>
      <c r="G118" s="59"/>
      <c r="I118" s="60"/>
    </row>
    <row r="119" spans="1:9" x14ac:dyDescent="0.2">
      <c r="A119" s="59" t="s">
        <v>169</v>
      </c>
      <c r="B119" s="59" t="s">
        <v>186</v>
      </c>
      <c r="D119" t="str">
        <f t="shared" si="1"/>
        <v/>
      </c>
      <c r="G119" s="59"/>
      <c r="I119" s="60"/>
    </row>
    <row r="120" spans="1:9" x14ac:dyDescent="0.2">
      <c r="A120" s="59" t="s">
        <v>169</v>
      </c>
      <c r="B120" s="59" t="s">
        <v>187</v>
      </c>
      <c r="D120" t="str">
        <f t="shared" si="1"/>
        <v/>
      </c>
      <c r="G120" s="59"/>
      <c r="I120" s="60"/>
    </row>
    <row r="121" spans="1:9" x14ac:dyDescent="0.2">
      <c r="A121" s="59" t="s">
        <v>169</v>
      </c>
      <c r="B121" s="59" t="s">
        <v>188</v>
      </c>
      <c r="D121" t="str">
        <f t="shared" si="1"/>
        <v/>
      </c>
      <c r="G121" s="59"/>
      <c r="I121" s="60"/>
    </row>
    <row r="122" spans="1:9" x14ac:dyDescent="0.2">
      <c r="A122" s="59" t="s">
        <v>169</v>
      </c>
      <c r="B122" s="59" t="s">
        <v>189</v>
      </c>
      <c r="D122" t="str">
        <f t="shared" si="1"/>
        <v/>
      </c>
      <c r="G122" s="59"/>
      <c r="I122" s="60"/>
    </row>
    <row r="123" spans="1:9" x14ac:dyDescent="0.2">
      <c r="A123" s="59" t="s">
        <v>169</v>
      </c>
      <c r="B123" s="59" t="s">
        <v>190</v>
      </c>
      <c r="D123" t="str">
        <f t="shared" si="1"/>
        <v/>
      </c>
      <c r="G123" s="59"/>
      <c r="I123" s="60"/>
    </row>
    <row r="124" spans="1:9" x14ac:dyDescent="0.2">
      <c r="A124" s="59" t="s">
        <v>169</v>
      </c>
      <c r="B124" s="59" t="s">
        <v>191</v>
      </c>
      <c r="D124" t="str">
        <f t="shared" si="1"/>
        <v/>
      </c>
      <c r="G124" s="59"/>
      <c r="I124" s="60"/>
    </row>
    <row r="125" spans="1:9" x14ac:dyDescent="0.2">
      <c r="A125" s="59" t="s">
        <v>169</v>
      </c>
      <c r="B125" s="59" t="s">
        <v>192</v>
      </c>
      <c r="D125" t="str">
        <f t="shared" si="1"/>
        <v/>
      </c>
      <c r="G125" s="59"/>
      <c r="I125" s="60"/>
    </row>
    <row r="126" spans="1:9" x14ac:dyDescent="0.2">
      <c r="A126" s="59" t="s">
        <v>169</v>
      </c>
      <c r="B126" s="59" t="s">
        <v>193</v>
      </c>
      <c r="D126" t="str">
        <f t="shared" si="1"/>
        <v/>
      </c>
      <c r="G126" s="59"/>
      <c r="I126" s="60"/>
    </row>
    <row r="127" spans="1:9" x14ac:dyDescent="0.2">
      <c r="A127" s="59" t="s">
        <v>169</v>
      </c>
      <c r="B127" s="59" t="s">
        <v>194</v>
      </c>
      <c r="D127" t="str">
        <f t="shared" si="1"/>
        <v/>
      </c>
      <c r="G127" s="59"/>
      <c r="I127" s="60"/>
    </row>
    <row r="128" spans="1:9" x14ac:dyDescent="0.2">
      <c r="A128" s="59" t="s">
        <v>169</v>
      </c>
      <c r="B128" s="59" t="s">
        <v>195</v>
      </c>
      <c r="D128" t="str">
        <f t="shared" si="1"/>
        <v/>
      </c>
      <c r="G128" s="59"/>
      <c r="I128" s="60"/>
    </row>
    <row r="129" spans="1:9" x14ac:dyDescent="0.2">
      <c r="A129" s="59" t="s">
        <v>169</v>
      </c>
      <c r="B129" s="59" t="s">
        <v>196</v>
      </c>
      <c r="D129" t="str">
        <f t="shared" si="1"/>
        <v/>
      </c>
      <c r="G129" s="59"/>
      <c r="I129" s="60"/>
    </row>
    <row r="130" spans="1:9" x14ac:dyDescent="0.2">
      <c r="A130" s="59" t="s">
        <v>169</v>
      </c>
      <c r="B130" s="59" t="s">
        <v>197</v>
      </c>
      <c r="D130" t="str">
        <f t="shared" si="1"/>
        <v/>
      </c>
      <c r="G130" s="59"/>
      <c r="I130" s="60"/>
    </row>
    <row r="131" spans="1:9" x14ac:dyDescent="0.2">
      <c r="A131" s="59" t="s">
        <v>169</v>
      </c>
      <c r="B131" s="59" t="s">
        <v>198</v>
      </c>
      <c r="D131" t="str">
        <f t="shared" si="1"/>
        <v/>
      </c>
      <c r="G131" s="59"/>
    </row>
    <row r="132" spans="1:9" x14ac:dyDescent="0.2">
      <c r="A132" s="59" t="s">
        <v>169</v>
      </c>
      <c r="B132" s="59" t="s">
        <v>199</v>
      </c>
      <c r="D132" t="str">
        <f t="shared" si="1"/>
        <v/>
      </c>
      <c r="G132" s="59"/>
    </row>
    <row r="133" spans="1:9" x14ac:dyDescent="0.2">
      <c r="A133" s="59" t="s">
        <v>169</v>
      </c>
      <c r="B133" s="59" t="s">
        <v>200</v>
      </c>
      <c r="D133" t="str">
        <f t="shared" si="1"/>
        <v/>
      </c>
      <c r="G133" s="59"/>
    </row>
    <row r="134" spans="1:9" x14ac:dyDescent="0.2">
      <c r="A134" s="59" t="s">
        <v>169</v>
      </c>
      <c r="B134" s="59" t="s">
        <v>201</v>
      </c>
      <c r="D134" t="str">
        <f t="shared" si="1"/>
        <v/>
      </c>
      <c r="G134" s="59"/>
    </row>
    <row r="135" spans="1:9" x14ac:dyDescent="0.2">
      <c r="A135" s="59" t="s">
        <v>169</v>
      </c>
      <c r="B135" s="59" t="s">
        <v>202</v>
      </c>
      <c r="D135" t="str">
        <f t="shared" si="1"/>
        <v/>
      </c>
      <c r="G135" s="59"/>
    </row>
    <row r="136" spans="1:9" x14ac:dyDescent="0.2">
      <c r="A136" s="59" t="s">
        <v>169</v>
      </c>
      <c r="B136" s="59" t="s">
        <v>203</v>
      </c>
      <c r="D136" t="str">
        <f t="shared" si="1"/>
        <v/>
      </c>
      <c r="G136" s="59"/>
    </row>
    <row r="137" spans="1:9" x14ac:dyDescent="0.2">
      <c r="A137" s="59" t="s">
        <v>169</v>
      </c>
      <c r="B137" s="59" t="s">
        <v>204</v>
      </c>
      <c r="D137" t="str">
        <f t="shared" si="1"/>
        <v/>
      </c>
      <c r="G137" s="59"/>
    </row>
    <row r="138" spans="1:9" x14ac:dyDescent="0.2">
      <c r="A138" s="59" t="s">
        <v>169</v>
      </c>
      <c r="B138" s="59" t="s">
        <v>205</v>
      </c>
      <c r="D138" t="str">
        <f t="shared" si="1"/>
        <v/>
      </c>
      <c r="G138" s="59"/>
    </row>
    <row r="139" spans="1:9" x14ac:dyDescent="0.2">
      <c r="A139" s="59" t="s">
        <v>169</v>
      </c>
      <c r="B139" s="59" t="s">
        <v>206</v>
      </c>
      <c r="D139" t="str">
        <f t="shared" si="1"/>
        <v/>
      </c>
      <c r="G139" s="59"/>
    </row>
    <row r="140" spans="1:9" x14ac:dyDescent="0.2">
      <c r="A140" s="59" t="s">
        <v>169</v>
      </c>
      <c r="B140" s="59" t="s">
        <v>207</v>
      </c>
      <c r="D140" t="str">
        <f t="shared" ref="D140:D242" si="2">IF(C140=0,"",C140)</f>
        <v/>
      </c>
      <c r="G140" s="59"/>
    </row>
    <row r="141" spans="1:9" x14ac:dyDescent="0.2">
      <c r="A141" s="59" t="s">
        <v>169</v>
      </c>
      <c r="B141" s="59" t="s">
        <v>208</v>
      </c>
      <c r="D141" t="str">
        <f t="shared" si="2"/>
        <v/>
      </c>
      <c r="G141" s="59"/>
    </row>
    <row r="142" spans="1:9" x14ac:dyDescent="0.2">
      <c r="A142" s="59" t="s">
        <v>169</v>
      </c>
      <c r="B142" s="59" t="s">
        <v>209</v>
      </c>
      <c r="D142" t="str">
        <f t="shared" si="2"/>
        <v/>
      </c>
      <c r="G142" s="59"/>
    </row>
    <row r="143" spans="1:9" x14ac:dyDescent="0.2">
      <c r="A143" s="59" t="s">
        <v>169</v>
      </c>
      <c r="B143" s="59" t="s">
        <v>210</v>
      </c>
      <c r="D143" t="str">
        <f t="shared" si="2"/>
        <v/>
      </c>
      <c r="G143" s="59"/>
    </row>
    <row r="144" spans="1:9" x14ac:dyDescent="0.2">
      <c r="A144" s="59" t="s">
        <v>169</v>
      </c>
      <c r="B144" s="59" t="s">
        <v>211</v>
      </c>
      <c r="D144" t="str">
        <f t="shared" si="2"/>
        <v/>
      </c>
      <c r="G144" s="59"/>
    </row>
    <row r="145" spans="1:7" x14ac:dyDescent="0.2">
      <c r="A145" s="59" t="s">
        <v>169</v>
      </c>
      <c r="B145" s="59" t="s">
        <v>212</v>
      </c>
      <c r="D145" t="str">
        <f t="shared" si="2"/>
        <v/>
      </c>
      <c r="G145" s="59"/>
    </row>
    <row r="146" spans="1:7" x14ac:dyDescent="0.2">
      <c r="A146" s="59" t="s">
        <v>169</v>
      </c>
      <c r="B146" s="59" t="s">
        <v>213</v>
      </c>
      <c r="D146" t="str">
        <f t="shared" si="2"/>
        <v/>
      </c>
      <c r="G146" s="59"/>
    </row>
    <row r="147" spans="1:7" x14ac:dyDescent="0.2">
      <c r="A147" s="59" t="s">
        <v>169</v>
      </c>
      <c r="B147" s="59" t="s">
        <v>214</v>
      </c>
      <c r="D147" t="str">
        <f t="shared" si="2"/>
        <v/>
      </c>
      <c r="G147" s="59"/>
    </row>
    <row r="148" spans="1:7" x14ac:dyDescent="0.2">
      <c r="A148" s="59" t="s">
        <v>169</v>
      </c>
      <c r="B148" t="s">
        <v>215</v>
      </c>
      <c r="D148" t="str">
        <f t="shared" si="2"/>
        <v/>
      </c>
    </row>
    <row r="149" spans="1:7" x14ac:dyDescent="0.2">
      <c r="A149" s="59" t="s">
        <v>169</v>
      </c>
      <c r="B149" t="s">
        <v>216</v>
      </c>
      <c r="D149" t="str">
        <f t="shared" si="2"/>
        <v/>
      </c>
    </row>
    <row r="150" spans="1:7" x14ac:dyDescent="0.2">
      <c r="A150" s="59" t="s">
        <v>169</v>
      </c>
      <c r="B150" t="s">
        <v>217</v>
      </c>
      <c r="D150" t="str">
        <f t="shared" si="2"/>
        <v/>
      </c>
    </row>
    <row r="151" spans="1:7" x14ac:dyDescent="0.2">
      <c r="A151" s="59" t="s">
        <v>169</v>
      </c>
      <c r="B151" t="s">
        <v>218</v>
      </c>
      <c r="D151" t="str">
        <f t="shared" si="2"/>
        <v/>
      </c>
    </row>
    <row r="152" spans="1:7" x14ac:dyDescent="0.2">
      <c r="A152" s="59" t="s">
        <v>169</v>
      </c>
      <c r="B152" t="s">
        <v>219</v>
      </c>
      <c r="D152" t="str">
        <f t="shared" si="2"/>
        <v/>
      </c>
    </row>
    <row r="153" spans="1:7" x14ac:dyDescent="0.2">
      <c r="A153" s="59" t="s">
        <v>169</v>
      </c>
      <c r="B153" t="s">
        <v>220</v>
      </c>
      <c r="D153" t="str">
        <f t="shared" si="2"/>
        <v/>
      </c>
    </row>
    <row r="154" spans="1:7" x14ac:dyDescent="0.2">
      <c r="A154" s="59" t="s">
        <v>169</v>
      </c>
      <c r="B154" t="s">
        <v>221</v>
      </c>
      <c r="D154" t="str">
        <f t="shared" si="2"/>
        <v/>
      </c>
    </row>
    <row r="155" spans="1:7" x14ac:dyDescent="0.2">
      <c r="A155" s="59" t="s">
        <v>169</v>
      </c>
      <c r="B155" t="s">
        <v>222</v>
      </c>
      <c r="D155" t="str">
        <f t="shared" si="2"/>
        <v/>
      </c>
    </row>
    <row r="156" spans="1:7" x14ac:dyDescent="0.2">
      <c r="A156" s="59" t="s">
        <v>169</v>
      </c>
      <c r="B156" t="s">
        <v>223</v>
      </c>
      <c r="C156" t="e">
        <f>#REF!</f>
        <v>#REF!</v>
      </c>
      <c r="D156" t="e">
        <f t="shared" si="2"/>
        <v>#REF!</v>
      </c>
    </row>
    <row r="157" spans="1:7" x14ac:dyDescent="0.2">
      <c r="A157" s="59" t="s">
        <v>169</v>
      </c>
      <c r="B157" t="s">
        <v>224</v>
      </c>
      <c r="C157" t="e">
        <f>#REF!</f>
        <v>#REF!</v>
      </c>
      <c r="D157" t="e">
        <f t="shared" si="2"/>
        <v>#REF!</v>
      </c>
    </row>
    <row r="158" spans="1:7" x14ac:dyDescent="0.2">
      <c r="A158" s="59" t="s">
        <v>169</v>
      </c>
      <c r="B158" t="s">
        <v>225</v>
      </c>
      <c r="C158" t="e">
        <f>#REF!</f>
        <v>#REF!</v>
      </c>
      <c r="D158" t="e">
        <f t="shared" si="2"/>
        <v>#REF!</v>
      </c>
    </row>
    <row r="159" spans="1:7" x14ac:dyDescent="0.2">
      <c r="A159" s="59" t="s">
        <v>169</v>
      </c>
      <c r="B159" t="s">
        <v>226</v>
      </c>
      <c r="C159" t="e">
        <f>#REF!</f>
        <v>#REF!</v>
      </c>
      <c r="D159" t="e">
        <f t="shared" si="2"/>
        <v>#REF!</v>
      </c>
    </row>
    <row r="160" spans="1:7" x14ac:dyDescent="0.2">
      <c r="A160" s="59" t="s">
        <v>169</v>
      </c>
      <c r="B160" t="s">
        <v>227</v>
      </c>
      <c r="C160" t="e">
        <f>#REF!</f>
        <v>#REF!</v>
      </c>
      <c r="D160" t="e">
        <f t="shared" si="2"/>
        <v>#REF!</v>
      </c>
    </row>
    <row r="161" spans="1:4" x14ac:dyDescent="0.2">
      <c r="A161" s="59" t="s">
        <v>169</v>
      </c>
      <c r="B161" t="s">
        <v>228</v>
      </c>
      <c r="C161" t="e">
        <f>#REF!</f>
        <v>#REF!</v>
      </c>
      <c r="D161" t="e">
        <f t="shared" si="2"/>
        <v>#REF!</v>
      </c>
    </row>
    <row r="162" spans="1:4" x14ac:dyDescent="0.2">
      <c r="A162" s="59" t="s">
        <v>169</v>
      </c>
      <c r="B162" t="s">
        <v>229</v>
      </c>
      <c r="C162" t="e">
        <f>#REF!</f>
        <v>#REF!</v>
      </c>
      <c r="D162" t="e">
        <f t="shared" si="2"/>
        <v>#REF!</v>
      </c>
    </row>
    <row r="163" spans="1:4" x14ac:dyDescent="0.2">
      <c r="A163" s="59" t="s">
        <v>169</v>
      </c>
      <c r="B163" t="s">
        <v>230</v>
      </c>
      <c r="C163" t="e">
        <f>#REF!</f>
        <v>#REF!</v>
      </c>
      <c r="D163" t="e">
        <f t="shared" si="2"/>
        <v>#REF!</v>
      </c>
    </row>
    <row r="164" spans="1:4" x14ac:dyDescent="0.2">
      <c r="A164" s="59" t="s">
        <v>169</v>
      </c>
      <c r="B164" t="s">
        <v>231</v>
      </c>
      <c r="C164" t="e">
        <f>#REF!</f>
        <v>#REF!</v>
      </c>
      <c r="D164" t="e">
        <f t="shared" si="2"/>
        <v>#REF!</v>
      </c>
    </row>
    <row r="165" spans="1:4" x14ac:dyDescent="0.2">
      <c r="A165" s="59" t="s">
        <v>169</v>
      </c>
      <c r="B165" t="s">
        <v>232</v>
      </c>
      <c r="C165" t="e">
        <f>#REF!</f>
        <v>#REF!</v>
      </c>
      <c r="D165" t="e">
        <f t="shared" si="2"/>
        <v>#REF!</v>
      </c>
    </row>
    <row r="166" spans="1:4" x14ac:dyDescent="0.2">
      <c r="A166" s="59" t="s">
        <v>169</v>
      </c>
      <c r="B166" t="s">
        <v>233</v>
      </c>
      <c r="C166" t="e">
        <f>#REF!</f>
        <v>#REF!</v>
      </c>
      <c r="D166" t="e">
        <f t="shared" si="2"/>
        <v>#REF!</v>
      </c>
    </row>
    <row r="167" spans="1:4" x14ac:dyDescent="0.2">
      <c r="A167" s="59" t="s">
        <v>169</v>
      </c>
      <c r="B167" t="s">
        <v>234</v>
      </c>
      <c r="C167" t="e">
        <f>#REF!</f>
        <v>#REF!</v>
      </c>
      <c r="D167" t="e">
        <f t="shared" si="2"/>
        <v>#REF!</v>
      </c>
    </row>
    <row r="168" spans="1:4" x14ac:dyDescent="0.2">
      <c r="A168" s="59" t="s">
        <v>169</v>
      </c>
      <c r="B168" t="s">
        <v>235</v>
      </c>
      <c r="C168" t="e">
        <f>#REF!</f>
        <v>#REF!</v>
      </c>
      <c r="D168" t="e">
        <f t="shared" si="2"/>
        <v>#REF!</v>
      </c>
    </row>
    <row r="169" spans="1:4" x14ac:dyDescent="0.2">
      <c r="A169" s="59" t="s">
        <v>169</v>
      </c>
      <c r="B169" t="s">
        <v>236</v>
      </c>
      <c r="C169" t="e">
        <f>#REF!</f>
        <v>#REF!</v>
      </c>
      <c r="D169" t="e">
        <f t="shared" si="2"/>
        <v>#REF!</v>
      </c>
    </row>
    <row r="170" spans="1:4" x14ac:dyDescent="0.2">
      <c r="A170" s="59" t="s">
        <v>169</v>
      </c>
      <c r="B170" t="s">
        <v>237</v>
      </c>
      <c r="C170" t="e">
        <f>#REF!</f>
        <v>#REF!</v>
      </c>
      <c r="D170" t="e">
        <f t="shared" si="2"/>
        <v>#REF!</v>
      </c>
    </row>
    <row r="171" spans="1:4" x14ac:dyDescent="0.2">
      <c r="A171" s="59" t="s">
        <v>169</v>
      </c>
      <c r="B171" t="s">
        <v>238</v>
      </c>
      <c r="C171" t="e">
        <f>#REF!</f>
        <v>#REF!</v>
      </c>
      <c r="D171" t="e">
        <f t="shared" si="2"/>
        <v>#REF!</v>
      </c>
    </row>
    <row r="172" spans="1:4" x14ac:dyDescent="0.2">
      <c r="A172" s="59" t="s">
        <v>169</v>
      </c>
      <c r="B172" t="s">
        <v>239</v>
      </c>
      <c r="C172" t="e">
        <f>#REF!</f>
        <v>#REF!</v>
      </c>
      <c r="D172" t="e">
        <f t="shared" si="2"/>
        <v>#REF!</v>
      </c>
    </row>
    <row r="173" spans="1:4" x14ac:dyDescent="0.2">
      <c r="A173" s="59" t="s">
        <v>169</v>
      </c>
      <c r="B173" t="s">
        <v>377</v>
      </c>
      <c r="C173" t="e">
        <f>#REF!</f>
        <v>#REF!</v>
      </c>
      <c r="D173" t="e">
        <f t="shared" si="2"/>
        <v>#REF!</v>
      </c>
    </row>
    <row r="174" spans="1:4" x14ac:dyDescent="0.2">
      <c r="A174" s="59" t="s">
        <v>169</v>
      </c>
      <c r="B174" t="s">
        <v>378</v>
      </c>
      <c r="C174" t="e">
        <f>#REF!</f>
        <v>#REF!</v>
      </c>
      <c r="D174" t="e">
        <f t="shared" si="2"/>
        <v>#REF!</v>
      </c>
    </row>
    <row r="175" spans="1:4" x14ac:dyDescent="0.2">
      <c r="A175" s="59" t="s">
        <v>169</v>
      </c>
      <c r="B175" t="s">
        <v>240</v>
      </c>
      <c r="C175" t="e">
        <f>#REF!</f>
        <v>#REF!</v>
      </c>
      <c r="D175" t="e">
        <f t="shared" si="2"/>
        <v>#REF!</v>
      </c>
    </row>
    <row r="176" spans="1:4" x14ac:dyDescent="0.2">
      <c r="A176" s="59" t="s">
        <v>169</v>
      </c>
      <c r="B176" t="s">
        <v>241</v>
      </c>
      <c r="C176" t="e">
        <f>#REF!</f>
        <v>#REF!</v>
      </c>
      <c r="D176" t="e">
        <f t="shared" si="2"/>
        <v>#REF!</v>
      </c>
    </row>
    <row r="177" spans="1:4" x14ac:dyDescent="0.2">
      <c r="A177" s="59" t="s">
        <v>169</v>
      </c>
      <c r="B177" t="s">
        <v>379</v>
      </c>
      <c r="C177" t="e">
        <f>#REF!</f>
        <v>#REF!</v>
      </c>
      <c r="D177" t="e">
        <f t="shared" si="2"/>
        <v>#REF!</v>
      </c>
    </row>
    <row r="178" spans="1:4" x14ac:dyDescent="0.2">
      <c r="A178" s="59" t="s">
        <v>169</v>
      </c>
      <c r="B178" t="s">
        <v>380</v>
      </c>
      <c r="C178" t="e">
        <f>#REF!</f>
        <v>#REF!</v>
      </c>
      <c r="D178" t="e">
        <f t="shared" si="2"/>
        <v>#REF!</v>
      </c>
    </row>
    <row r="179" spans="1:4" x14ac:dyDescent="0.2">
      <c r="A179" s="59" t="s">
        <v>169</v>
      </c>
      <c r="B179" t="s">
        <v>381</v>
      </c>
      <c r="C179" t="e">
        <f>#REF!</f>
        <v>#REF!</v>
      </c>
      <c r="D179" t="e">
        <f t="shared" si="2"/>
        <v>#REF!</v>
      </c>
    </row>
    <row r="180" spans="1:4" x14ac:dyDescent="0.2">
      <c r="A180" s="59" t="s">
        <v>169</v>
      </c>
      <c r="B180" t="s">
        <v>382</v>
      </c>
      <c r="C180" t="e">
        <f>#REF!</f>
        <v>#REF!</v>
      </c>
      <c r="D180" t="e">
        <f t="shared" si="2"/>
        <v>#REF!</v>
      </c>
    </row>
    <row r="181" spans="1:4" x14ac:dyDescent="0.2">
      <c r="A181" s="59" t="s">
        <v>169</v>
      </c>
      <c r="B181" t="s">
        <v>383</v>
      </c>
      <c r="C181" t="e">
        <f>#REF!</f>
        <v>#REF!</v>
      </c>
      <c r="D181" t="e">
        <f t="shared" si="2"/>
        <v>#REF!</v>
      </c>
    </row>
    <row r="182" spans="1:4" x14ac:dyDescent="0.2">
      <c r="A182" s="59" t="s">
        <v>169</v>
      </c>
      <c r="B182" t="s">
        <v>384</v>
      </c>
      <c r="C182" t="e">
        <f>#REF!</f>
        <v>#REF!</v>
      </c>
      <c r="D182" t="e">
        <f t="shared" si="2"/>
        <v>#REF!</v>
      </c>
    </row>
    <row r="183" spans="1:4" x14ac:dyDescent="0.2">
      <c r="A183" s="59" t="s">
        <v>169</v>
      </c>
      <c r="B183" t="s">
        <v>385</v>
      </c>
      <c r="C183" t="e">
        <f>#REF!</f>
        <v>#REF!</v>
      </c>
      <c r="D183" t="e">
        <f t="shared" si="2"/>
        <v>#REF!</v>
      </c>
    </row>
    <row r="184" spans="1:4" x14ac:dyDescent="0.2">
      <c r="A184" s="59" t="s">
        <v>169</v>
      </c>
      <c r="B184" t="s">
        <v>386</v>
      </c>
      <c r="C184" s="67" t="e">
        <f>#REF!</f>
        <v>#REF!</v>
      </c>
      <c r="D184" t="e">
        <f t="shared" si="2"/>
        <v>#REF!</v>
      </c>
    </row>
    <row r="185" spans="1:4" x14ac:dyDescent="0.2">
      <c r="A185" s="59" t="s">
        <v>169</v>
      </c>
      <c r="B185" t="s">
        <v>387</v>
      </c>
      <c r="C185" s="67" t="e">
        <f>#REF!</f>
        <v>#REF!</v>
      </c>
      <c r="D185" t="e">
        <f t="shared" si="2"/>
        <v>#REF!</v>
      </c>
    </row>
    <row r="186" spans="1:4" x14ac:dyDescent="0.2">
      <c r="A186" s="59" t="s">
        <v>169</v>
      </c>
      <c r="B186" t="s">
        <v>388</v>
      </c>
      <c r="C186" s="67" t="e">
        <f>#REF!</f>
        <v>#REF!</v>
      </c>
      <c r="D186" t="e">
        <f t="shared" si="2"/>
        <v>#REF!</v>
      </c>
    </row>
    <row r="187" spans="1:4" x14ac:dyDescent="0.2">
      <c r="A187" s="59" t="s">
        <v>169</v>
      </c>
      <c r="B187" t="s">
        <v>389</v>
      </c>
      <c r="C187" s="67" t="e">
        <f>#REF!</f>
        <v>#REF!</v>
      </c>
      <c r="D187" t="e">
        <f t="shared" si="2"/>
        <v>#REF!</v>
      </c>
    </row>
    <row r="188" spans="1:4" x14ac:dyDescent="0.2">
      <c r="A188" s="59" t="s">
        <v>169</v>
      </c>
      <c r="B188" t="s">
        <v>390</v>
      </c>
      <c r="C188" s="67" t="e">
        <f>#REF!</f>
        <v>#REF!</v>
      </c>
      <c r="D188" t="e">
        <f t="shared" si="2"/>
        <v>#REF!</v>
      </c>
    </row>
    <row r="189" spans="1:4" x14ac:dyDescent="0.2">
      <c r="A189" s="59" t="s">
        <v>169</v>
      </c>
      <c r="B189" t="s">
        <v>391</v>
      </c>
      <c r="C189" s="67" t="e">
        <f>#REF!</f>
        <v>#REF!</v>
      </c>
      <c r="D189" t="e">
        <f t="shared" si="2"/>
        <v>#REF!</v>
      </c>
    </row>
    <row r="190" spans="1:4" x14ac:dyDescent="0.2">
      <c r="A190" s="59" t="s">
        <v>169</v>
      </c>
      <c r="B190" t="s">
        <v>392</v>
      </c>
      <c r="C190" s="67" t="e">
        <f>#REF!</f>
        <v>#REF!</v>
      </c>
      <c r="D190" t="e">
        <f t="shared" si="2"/>
        <v>#REF!</v>
      </c>
    </row>
    <row r="191" spans="1:4" x14ac:dyDescent="0.2">
      <c r="A191" s="59" t="s">
        <v>169</v>
      </c>
      <c r="B191" t="s">
        <v>405</v>
      </c>
      <c r="C191" t="e">
        <f>#REF!</f>
        <v>#REF!</v>
      </c>
      <c r="D191" t="e">
        <f t="shared" si="2"/>
        <v>#REF!</v>
      </c>
    </row>
    <row r="192" spans="1:4" x14ac:dyDescent="0.2">
      <c r="A192" s="59" t="s">
        <v>169</v>
      </c>
      <c r="B192" t="s">
        <v>406</v>
      </c>
      <c r="C192" t="e">
        <f>#REF!</f>
        <v>#REF!</v>
      </c>
      <c r="D192" t="e">
        <f t="shared" si="2"/>
        <v>#REF!</v>
      </c>
    </row>
    <row r="193" spans="1:4" x14ac:dyDescent="0.2">
      <c r="A193" s="59" t="s">
        <v>169</v>
      </c>
      <c r="B193" t="s">
        <v>393</v>
      </c>
      <c r="C193" t="e">
        <f>#REF!</f>
        <v>#REF!</v>
      </c>
      <c r="D193" t="e">
        <f t="shared" si="2"/>
        <v>#REF!</v>
      </c>
    </row>
    <row r="194" spans="1:4" x14ac:dyDescent="0.2">
      <c r="A194" s="59" t="s">
        <v>169</v>
      </c>
      <c r="B194" t="s">
        <v>394</v>
      </c>
      <c r="C194" t="e">
        <f>#REF!</f>
        <v>#REF!</v>
      </c>
      <c r="D194" t="e">
        <f t="shared" si="2"/>
        <v>#REF!</v>
      </c>
    </row>
    <row r="195" spans="1:4" x14ac:dyDescent="0.2">
      <c r="A195" s="59" t="s">
        <v>169</v>
      </c>
      <c r="B195" t="s">
        <v>395</v>
      </c>
      <c r="C195" t="e">
        <f>#REF!</f>
        <v>#REF!</v>
      </c>
      <c r="D195" t="e">
        <f t="shared" si="2"/>
        <v>#REF!</v>
      </c>
    </row>
    <row r="196" spans="1:4" x14ac:dyDescent="0.2">
      <c r="A196" s="59" t="s">
        <v>169</v>
      </c>
      <c r="B196" t="s">
        <v>396</v>
      </c>
      <c r="C196" t="e">
        <f>#REF!</f>
        <v>#REF!</v>
      </c>
      <c r="D196" t="e">
        <f t="shared" si="2"/>
        <v>#REF!</v>
      </c>
    </row>
    <row r="197" spans="1:4" x14ac:dyDescent="0.2">
      <c r="A197" s="59" t="s">
        <v>169</v>
      </c>
      <c r="B197" t="s">
        <v>397</v>
      </c>
      <c r="C197" t="e">
        <f>#REF!</f>
        <v>#REF!</v>
      </c>
      <c r="D197" t="e">
        <f t="shared" si="2"/>
        <v>#REF!</v>
      </c>
    </row>
    <row r="198" spans="1:4" x14ac:dyDescent="0.2">
      <c r="A198" s="59" t="s">
        <v>169</v>
      </c>
      <c r="B198" t="s">
        <v>398</v>
      </c>
      <c r="C198" s="67" t="e">
        <f>#REF!</f>
        <v>#REF!</v>
      </c>
      <c r="D198" t="e">
        <f t="shared" si="2"/>
        <v>#REF!</v>
      </c>
    </row>
    <row r="199" spans="1:4" x14ac:dyDescent="0.2">
      <c r="A199" s="59" t="s">
        <v>169</v>
      </c>
      <c r="B199" t="s">
        <v>399</v>
      </c>
      <c r="C199" s="67" t="e">
        <f>#REF!</f>
        <v>#REF!</v>
      </c>
      <c r="D199" t="e">
        <f t="shared" si="2"/>
        <v>#REF!</v>
      </c>
    </row>
    <row r="200" spans="1:4" x14ac:dyDescent="0.2">
      <c r="A200" s="59" t="s">
        <v>169</v>
      </c>
      <c r="B200" t="s">
        <v>400</v>
      </c>
      <c r="C200" s="67" t="e">
        <f>#REF!</f>
        <v>#REF!</v>
      </c>
      <c r="D200" t="e">
        <f t="shared" si="2"/>
        <v>#REF!</v>
      </c>
    </row>
    <row r="201" spans="1:4" x14ac:dyDescent="0.2">
      <c r="A201" s="59" t="s">
        <v>169</v>
      </c>
      <c r="B201" t="s">
        <v>401</v>
      </c>
      <c r="C201" s="67" t="e">
        <f>#REF!</f>
        <v>#REF!</v>
      </c>
      <c r="D201" t="e">
        <f t="shared" si="2"/>
        <v>#REF!</v>
      </c>
    </row>
    <row r="202" spans="1:4" x14ac:dyDescent="0.2">
      <c r="A202" s="59" t="s">
        <v>169</v>
      </c>
      <c r="B202" t="s">
        <v>402</v>
      </c>
      <c r="C202" s="67" t="e">
        <f>#REF!</f>
        <v>#REF!</v>
      </c>
      <c r="D202" t="e">
        <f t="shared" si="2"/>
        <v>#REF!</v>
      </c>
    </row>
    <row r="203" spans="1:4" x14ac:dyDescent="0.2">
      <c r="A203" s="59" t="s">
        <v>169</v>
      </c>
      <c r="B203" t="s">
        <v>403</v>
      </c>
      <c r="C203" s="67" t="e">
        <f>#REF!</f>
        <v>#REF!</v>
      </c>
      <c r="D203" t="e">
        <f t="shared" si="2"/>
        <v>#REF!</v>
      </c>
    </row>
    <row r="204" spans="1:4" x14ac:dyDescent="0.2">
      <c r="A204" s="59" t="s">
        <v>169</v>
      </c>
      <c r="B204" t="s">
        <v>404</v>
      </c>
      <c r="C204" s="67" t="e">
        <f>#REF!</f>
        <v>#REF!</v>
      </c>
      <c r="D204" t="e">
        <f t="shared" si="2"/>
        <v>#REF!</v>
      </c>
    </row>
    <row r="205" spans="1:4" x14ac:dyDescent="0.2">
      <c r="A205" s="59" t="s">
        <v>169</v>
      </c>
      <c r="B205" s="59" t="s">
        <v>407</v>
      </c>
      <c r="C205" s="67" t="e">
        <f>#REF!</f>
        <v>#REF!</v>
      </c>
      <c r="D205" t="e">
        <f t="shared" si="2"/>
        <v>#REF!</v>
      </c>
    </row>
    <row r="206" spans="1:4" x14ac:dyDescent="0.2">
      <c r="A206" s="59" t="s">
        <v>169</v>
      </c>
      <c r="B206" s="59" t="s">
        <v>431</v>
      </c>
      <c r="C206" s="67"/>
    </row>
    <row r="207" spans="1:4" x14ac:dyDescent="0.2">
      <c r="A207" s="59" t="s">
        <v>169</v>
      </c>
      <c r="B207" s="59" t="s">
        <v>413</v>
      </c>
      <c r="C207" s="68" t="e">
        <f>#REF!</f>
        <v>#REF!</v>
      </c>
      <c r="D207" t="e">
        <f t="shared" si="2"/>
        <v>#REF!</v>
      </c>
    </row>
    <row r="208" spans="1:4" x14ac:dyDescent="0.2">
      <c r="A208" s="59" t="s">
        <v>169</v>
      </c>
      <c r="B208" s="59" t="s">
        <v>414</v>
      </c>
      <c r="C208" s="67" t="e">
        <f>#REF!</f>
        <v>#REF!</v>
      </c>
      <c r="D208" t="e">
        <f t="shared" si="2"/>
        <v>#REF!</v>
      </c>
    </row>
    <row r="209" spans="1:4" x14ac:dyDescent="0.2">
      <c r="A209" s="59" t="s">
        <v>169</v>
      </c>
      <c r="B209" s="59" t="s">
        <v>415</v>
      </c>
      <c r="C209" s="67" t="e">
        <f>#REF!</f>
        <v>#REF!</v>
      </c>
      <c r="D209" t="e">
        <f t="shared" si="2"/>
        <v>#REF!</v>
      </c>
    </row>
    <row r="210" spans="1:4" x14ac:dyDescent="0.2">
      <c r="A210" s="59" t="s">
        <v>169</v>
      </c>
      <c r="B210" s="59" t="s">
        <v>416</v>
      </c>
      <c r="C210" s="69" t="e">
        <f>#REF!</f>
        <v>#REF!</v>
      </c>
      <c r="D210" t="e">
        <f t="shared" si="2"/>
        <v>#REF!</v>
      </c>
    </row>
    <row r="211" spans="1:4" x14ac:dyDescent="0.2">
      <c r="A211" s="59" t="s">
        <v>169</v>
      </c>
      <c r="B211" s="59" t="s">
        <v>417</v>
      </c>
      <c r="C211" s="67" t="e">
        <f>#REF!</f>
        <v>#REF!</v>
      </c>
      <c r="D211" t="e">
        <f t="shared" si="2"/>
        <v>#REF!</v>
      </c>
    </row>
    <row r="212" spans="1:4" x14ac:dyDescent="0.2">
      <c r="A212" s="59" t="s">
        <v>169</v>
      </c>
      <c r="B212" s="59" t="s">
        <v>418</v>
      </c>
      <c r="C212" s="67" t="e">
        <f>#REF!</f>
        <v>#REF!</v>
      </c>
      <c r="D212" t="e">
        <f t="shared" si="2"/>
        <v>#REF!</v>
      </c>
    </row>
    <row r="213" spans="1:4" x14ac:dyDescent="0.2">
      <c r="A213" s="59" t="s">
        <v>169</v>
      </c>
      <c r="B213" s="59" t="s">
        <v>419</v>
      </c>
      <c r="C213" s="67" t="e">
        <f>#REF!</f>
        <v>#REF!</v>
      </c>
      <c r="D213" t="e">
        <f t="shared" si="2"/>
        <v>#REF!</v>
      </c>
    </row>
    <row r="214" spans="1:4" x14ac:dyDescent="0.2">
      <c r="A214" s="59" t="s">
        <v>169</v>
      </c>
      <c r="B214" t="s">
        <v>242</v>
      </c>
      <c r="D214" t="str">
        <f t="shared" si="2"/>
        <v/>
      </c>
    </row>
    <row r="215" spans="1:4" x14ac:dyDescent="0.2">
      <c r="A215" s="59" t="s">
        <v>169</v>
      </c>
      <c r="B215" t="s">
        <v>243</v>
      </c>
      <c r="D215" t="str">
        <f t="shared" si="2"/>
        <v/>
      </c>
    </row>
    <row r="216" spans="1:4" x14ac:dyDescent="0.2">
      <c r="A216" s="59" t="s">
        <v>169</v>
      </c>
      <c r="B216" t="s">
        <v>244</v>
      </c>
      <c r="D216" t="str">
        <f t="shared" si="2"/>
        <v/>
      </c>
    </row>
    <row r="217" spans="1:4" x14ac:dyDescent="0.2">
      <c r="A217" s="59" t="s">
        <v>169</v>
      </c>
      <c r="B217" t="s">
        <v>245</v>
      </c>
      <c r="D217" t="str">
        <f t="shared" si="2"/>
        <v/>
      </c>
    </row>
    <row r="218" spans="1:4" x14ac:dyDescent="0.2">
      <c r="A218" s="59" t="s">
        <v>169</v>
      </c>
      <c r="B218" t="s">
        <v>246</v>
      </c>
      <c r="D218" t="str">
        <f t="shared" si="2"/>
        <v/>
      </c>
    </row>
    <row r="219" spans="1:4" x14ac:dyDescent="0.2">
      <c r="A219" s="59" t="s">
        <v>169</v>
      </c>
      <c r="B219" t="s">
        <v>247</v>
      </c>
      <c r="D219" t="str">
        <f t="shared" si="2"/>
        <v/>
      </c>
    </row>
    <row r="220" spans="1:4" x14ac:dyDescent="0.2">
      <c r="A220" s="59" t="s">
        <v>169</v>
      </c>
      <c r="B220" t="s">
        <v>248</v>
      </c>
      <c r="D220" t="str">
        <f t="shared" si="2"/>
        <v/>
      </c>
    </row>
    <row r="221" spans="1:4" x14ac:dyDescent="0.2">
      <c r="A221" s="59" t="s">
        <v>169</v>
      </c>
      <c r="B221" t="s">
        <v>249</v>
      </c>
      <c r="D221" t="str">
        <f t="shared" si="2"/>
        <v/>
      </c>
    </row>
    <row r="222" spans="1:4" x14ac:dyDescent="0.2">
      <c r="A222" s="59" t="s">
        <v>169</v>
      </c>
      <c r="B222" t="s">
        <v>250</v>
      </c>
      <c r="C222" t="e">
        <f>#REF!</f>
        <v>#REF!</v>
      </c>
      <c r="D222" t="e">
        <f t="shared" si="2"/>
        <v>#REF!</v>
      </c>
    </row>
    <row r="223" spans="1:4" x14ac:dyDescent="0.2">
      <c r="A223" s="59" t="s">
        <v>169</v>
      </c>
      <c r="B223" t="s">
        <v>251</v>
      </c>
      <c r="C223" s="69" t="e">
        <f>#REF!</f>
        <v>#REF!</v>
      </c>
      <c r="D223" t="e">
        <f t="shared" si="2"/>
        <v>#REF!</v>
      </c>
    </row>
    <row r="224" spans="1:4" x14ac:dyDescent="0.2">
      <c r="A224" s="59" t="s">
        <v>169</v>
      </c>
      <c r="B224" t="s">
        <v>252</v>
      </c>
      <c r="C224" t="e">
        <f>#REF!</f>
        <v>#REF!</v>
      </c>
      <c r="D224" t="e">
        <f t="shared" si="2"/>
        <v>#REF!</v>
      </c>
    </row>
    <row r="225" spans="1:4" x14ac:dyDescent="0.2">
      <c r="A225" s="59" t="s">
        <v>169</v>
      </c>
      <c r="B225" t="s">
        <v>253</v>
      </c>
      <c r="C225" t="e">
        <f>#REF!</f>
        <v>#REF!</v>
      </c>
      <c r="D225" t="e">
        <f t="shared" si="2"/>
        <v>#REF!</v>
      </c>
    </row>
    <row r="226" spans="1:4" x14ac:dyDescent="0.2">
      <c r="A226" s="59" t="s">
        <v>254</v>
      </c>
      <c r="B226" t="s">
        <v>255</v>
      </c>
      <c r="C226" s="70" t="e">
        <f>#REF!</f>
        <v>#REF!</v>
      </c>
      <c r="D226" t="e">
        <f t="shared" si="2"/>
        <v>#REF!</v>
      </c>
    </row>
    <row r="227" spans="1:4" x14ac:dyDescent="0.2">
      <c r="A227" s="59" t="s">
        <v>254</v>
      </c>
      <c r="B227" t="s">
        <v>256</v>
      </c>
      <c r="C227" s="70" t="e">
        <f>#REF!</f>
        <v>#REF!</v>
      </c>
      <c r="D227" t="e">
        <f t="shared" si="2"/>
        <v>#REF!</v>
      </c>
    </row>
    <row r="228" spans="1:4" x14ac:dyDescent="0.2">
      <c r="A228" s="59" t="s">
        <v>254</v>
      </c>
      <c r="B228" t="s">
        <v>257</v>
      </c>
      <c r="C228" t="e">
        <f>#REF!</f>
        <v>#REF!</v>
      </c>
      <c r="D228" t="e">
        <f t="shared" si="2"/>
        <v>#REF!</v>
      </c>
    </row>
    <row r="229" spans="1:4" x14ac:dyDescent="0.2">
      <c r="A229" s="59" t="s">
        <v>254</v>
      </c>
      <c r="B229" t="s">
        <v>258</v>
      </c>
      <c r="C229" t="e">
        <f>#REF!</f>
        <v>#REF!</v>
      </c>
      <c r="D229" t="e">
        <f t="shared" si="2"/>
        <v>#REF!</v>
      </c>
    </row>
    <row r="230" spans="1:4" x14ac:dyDescent="0.2">
      <c r="A230" s="59" t="s">
        <v>254</v>
      </c>
      <c r="B230" t="s">
        <v>259</v>
      </c>
      <c r="C230" s="71" t="e">
        <f>#REF!</f>
        <v>#REF!</v>
      </c>
      <c r="D230" t="e">
        <f t="shared" si="2"/>
        <v>#REF!</v>
      </c>
    </row>
    <row r="231" spans="1:4" x14ac:dyDescent="0.2">
      <c r="A231" s="59" t="s">
        <v>254</v>
      </c>
      <c r="B231" t="s">
        <v>260</v>
      </c>
      <c r="C231" s="71" t="e">
        <f>#REF!</f>
        <v>#REF!</v>
      </c>
      <c r="D231" t="e">
        <f t="shared" si="2"/>
        <v>#REF!</v>
      </c>
    </row>
    <row r="232" spans="1:4" x14ac:dyDescent="0.2">
      <c r="A232" s="59" t="s">
        <v>254</v>
      </c>
      <c r="B232" t="s">
        <v>261</v>
      </c>
      <c r="C232" s="71" t="e">
        <f>#REF!</f>
        <v>#REF!</v>
      </c>
      <c r="D232" t="e">
        <f t="shared" si="2"/>
        <v>#REF!</v>
      </c>
    </row>
    <row r="233" spans="1:4" x14ac:dyDescent="0.2">
      <c r="A233" s="59" t="s">
        <v>254</v>
      </c>
      <c r="B233" t="s">
        <v>262</v>
      </c>
      <c r="C233" s="71" t="e">
        <f>#REF!</f>
        <v>#REF!</v>
      </c>
      <c r="D233" t="e">
        <f t="shared" si="2"/>
        <v>#REF!</v>
      </c>
    </row>
    <row r="234" spans="1:4" x14ac:dyDescent="0.2">
      <c r="A234" s="59" t="s">
        <v>254</v>
      </c>
      <c r="B234" t="s">
        <v>263</v>
      </c>
      <c r="C234" t="e">
        <f>#REF!</f>
        <v>#REF!</v>
      </c>
      <c r="D234" t="e">
        <f t="shared" si="2"/>
        <v>#REF!</v>
      </c>
    </row>
    <row r="235" spans="1:4" x14ac:dyDescent="0.2">
      <c r="A235" s="59" t="s">
        <v>254</v>
      </c>
      <c r="B235" t="s">
        <v>264</v>
      </c>
      <c r="C235" t="e">
        <f>#REF!</f>
        <v>#REF!</v>
      </c>
      <c r="D235" t="e">
        <f t="shared" si="2"/>
        <v>#REF!</v>
      </c>
    </row>
    <row r="236" spans="1:4" x14ac:dyDescent="0.2">
      <c r="A236" s="59" t="s">
        <v>254</v>
      </c>
      <c r="B236" t="s">
        <v>265</v>
      </c>
      <c r="C236" t="e">
        <f>#REF!</f>
        <v>#REF!</v>
      </c>
      <c r="D236" t="e">
        <f t="shared" si="2"/>
        <v>#REF!</v>
      </c>
    </row>
    <row r="237" spans="1:4" x14ac:dyDescent="0.2">
      <c r="A237" s="59" t="s">
        <v>254</v>
      </c>
      <c r="B237" t="s">
        <v>266</v>
      </c>
      <c r="C237" t="e">
        <f>#REF!</f>
        <v>#REF!</v>
      </c>
      <c r="D237" t="e">
        <f t="shared" si="2"/>
        <v>#REF!</v>
      </c>
    </row>
    <row r="238" spans="1:4" x14ac:dyDescent="0.2">
      <c r="A238" s="59" t="s">
        <v>254</v>
      </c>
      <c r="B238" t="s">
        <v>267</v>
      </c>
      <c r="C238" s="70" t="e">
        <f>#REF!</f>
        <v>#REF!</v>
      </c>
      <c r="D238" t="e">
        <f t="shared" si="2"/>
        <v>#REF!</v>
      </c>
    </row>
    <row r="239" spans="1:4" x14ac:dyDescent="0.2">
      <c r="A239" s="59" t="s">
        <v>254</v>
      </c>
      <c r="B239" t="s">
        <v>268</v>
      </c>
      <c r="C239" t="e">
        <f>#REF!</f>
        <v>#REF!</v>
      </c>
      <c r="D239" t="e">
        <f t="shared" si="2"/>
        <v>#REF!</v>
      </c>
    </row>
    <row r="240" spans="1:4" x14ac:dyDescent="0.2">
      <c r="A240" s="59" t="s">
        <v>254</v>
      </c>
      <c r="B240" t="s">
        <v>269</v>
      </c>
      <c r="C240" t="e">
        <f>#REF!</f>
        <v>#REF!</v>
      </c>
      <c r="D240" t="e">
        <f t="shared" si="2"/>
        <v>#REF!</v>
      </c>
    </row>
    <row r="241" spans="1:7" x14ac:dyDescent="0.2">
      <c r="A241" s="59" t="s">
        <v>254</v>
      </c>
      <c r="B241" t="s">
        <v>270</v>
      </c>
      <c r="C241" t="e">
        <f>#REF!</f>
        <v>#REF!</v>
      </c>
      <c r="D241" t="e">
        <f t="shared" si="2"/>
        <v>#REF!</v>
      </c>
    </row>
    <row r="242" spans="1:7" x14ac:dyDescent="0.2">
      <c r="A242" s="59" t="s">
        <v>254</v>
      </c>
      <c r="B242" t="s">
        <v>271</v>
      </c>
      <c r="C242" t="e">
        <f>#REF!</f>
        <v>#REF!</v>
      </c>
      <c r="D242" t="e">
        <f t="shared" si="2"/>
        <v>#REF!</v>
      </c>
    </row>
    <row r="243" spans="1:7" x14ac:dyDescent="0.2">
      <c r="A243" s="59" t="s">
        <v>254</v>
      </c>
      <c r="B243" s="59" t="s">
        <v>272</v>
      </c>
      <c r="C243" t="e">
        <f>#REF!</f>
        <v>#REF!</v>
      </c>
      <c r="D243" t="e">
        <f t="shared" ref="D243:D299" si="3">IF(C243=0,"",C243)</f>
        <v>#REF!</v>
      </c>
      <c r="G243" s="59"/>
    </row>
    <row r="244" spans="1:7" x14ac:dyDescent="0.2">
      <c r="A244" s="59" t="s">
        <v>254</v>
      </c>
      <c r="B244" s="59" t="s">
        <v>273</v>
      </c>
      <c r="C244" t="e">
        <f>#REF!</f>
        <v>#REF!</v>
      </c>
      <c r="D244" t="e">
        <f t="shared" si="3"/>
        <v>#REF!</v>
      </c>
      <c r="G244" s="59"/>
    </row>
    <row r="245" spans="1:7" x14ac:dyDescent="0.2">
      <c r="A245" s="59" t="s">
        <v>254</v>
      </c>
      <c r="B245" s="59" t="s">
        <v>274</v>
      </c>
      <c r="C245" t="e">
        <f>#REF!</f>
        <v>#REF!</v>
      </c>
      <c r="D245" t="e">
        <f t="shared" si="3"/>
        <v>#REF!</v>
      </c>
      <c r="G245" s="59"/>
    </row>
    <row r="246" spans="1:7" x14ac:dyDescent="0.2">
      <c r="A246" s="59" t="s">
        <v>254</v>
      </c>
      <c r="B246" s="59" t="s">
        <v>275</v>
      </c>
      <c r="C246" s="70" t="e">
        <f>#REF!</f>
        <v>#REF!</v>
      </c>
      <c r="D246" t="e">
        <f t="shared" si="3"/>
        <v>#REF!</v>
      </c>
      <c r="G246" s="59"/>
    </row>
    <row r="247" spans="1:7" x14ac:dyDescent="0.2">
      <c r="A247" s="59" t="s">
        <v>254</v>
      </c>
      <c r="B247" s="59" t="s">
        <v>276</v>
      </c>
      <c r="C247" t="e">
        <f>#REF!</f>
        <v>#REF!</v>
      </c>
      <c r="D247" t="e">
        <f t="shared" si="3"/>
        <v>#REF!</v>
      </c>
      <c r="G247" s="59"/>
    </row>
    <row r="248" spans="1:7" x14ac:dyDescent="0.2">
      <c r="A248" s="59" t="s">
        <v>254</v>
      </c>
      <c r="B248" s="59" t="s">
        <v>277</v>
      </c>
      <c r="C248" t="e">
        <f>#REF!</f>
        <v>#REF!</v>
      </c>
      <c r="D248" t="e">
        <f t="shared" si="3"/>
        <v>#REF!</v>
      </c>
      <c r="G248" s="59"/>
    </row>
    <row r="249" spans="1:7" x14ac:dyDescent="0.2">
      <c r="A249" s="59" t="s">
        <v>254</v>
      </c>
      <c r="B249" s="59" t="s">
        <v>420</v>
      </c>
      <c r="C249" s="72" t="e">
        <f>#REF!</f>
        <v>#REF!</v>
      </c>
      <c r="G249" s="59"/>
    </row>
    <row r="250" spans="1:7" x14ac:dyDescent="0.2">
      <c r="A250" s="59" t="s">
        <v>254</v>
      </c>
      <c r="B250" s="59" t="s">
        <v>278</v>
      </c>
      <c r="C250" t="e">
        <f>#REF!</f>
        <v>#REF!</v>
      </c>
      <c r="D250" t="e">
        <f t="shared" si="3"/>
        <v>#REF!</v>
      </c>
      <c r="G250" s="59"/>
    </row>
    <row r="251" spans="1:7" x14ac:dyDescent="0.2">
      <c r="A251" s="59" t="s">
        <v>279</v>
      </c>
      <c r="B251" t="s">
        <v>280</v>
      </c>
      <c r="C251" t="e">
        <f>#REF!</f>
        <v>#REF!</v>
      </c>
      <c r="D251" t="e">
        <f t="shared" si="3"/>
        <v>#REF!</v>
      </c>
    </row>
    <row r="252" spans="1:7" x14ac:dyDescent="0.2">
      <c r="A252" s="59" t="s">
        <v>279</v>
      </c>
      <c r="B252" t="s">
        <v>281</v>
      </c>
      <c r="C252" t="e">
        <f>#REF!</f>
        <v>#REF!</v>
      </c>
      <c r="D252" t="e">
        <f t="shared" si="3"/>
        <v>#REF!</v>
      </c>
    </row>
    <row r="253" spans="1:7" x14ac:dyDescent="0.2">
      <c r="A253" s="59" t="s">
        <v>279</v>
      </c>
      <c r="B253" t="s">
        <v>282</v>
      </c>
      <c r="C253" t="e">
        <f>#REF!</f>
        <v>#REF!</v>
      </c>
      <c r="D253" t="e">
        <f t="shared" si="3"/>
        <v>#REF!</v>
      </c>
    </row>
    <row r="254" spans="1:7" x14ac:dyDescent="0.2">
      <c r="A254" s="59" t="s">
        <v>279</v>
      </c>
      <c r="B254" t="s">
        <v>283</v>
      </c>
      <c r="C254" t="e">
        <f>#REF!</f>
        <v>#REF!</v>
      </c>
      <c r="D254" t="e">
        <f t="shared" si="3"/>
        <v>#REF!</v>
      </c>
    </row>
    <row r="255" spans="1:7" x14ac:dyDescent="0.2">
      <c r="A255" s="59" t="s">
        <v>279</v>
      </c>
      <c r="B255" t="s">
        <v>284</v>
      </c>
      <c r="C255" t="e">
        <f>#REF!</f>
        <v>#REF!</v>
      </c>
      <c r="D255" t="e">
        <f t="shared" si="3"/>
        <v>#REF!</v>
      </c>
    </row>
    <row r="256" spans="1:7" x14ac:dyDescent="0.2">
      <c r="A256" s="59" t="s">
        <v>279</v>
      </c>
      <c r="B256" t="s">
        <v>285</v>
      </c>
      <c r="C256" t="e">
        <f>#REF!</f>
        <v>#REF!</v>
      </c>
      <c r="D256" t="e">
        <f t="shared" si="3"/>
        <v>#REF!</v>
      </c>
    </row>
    <row r="257" spans="1:4" x14ac:dyDescent="0.2">
      <c r="A257" s="59" t="s">
        <v>279</v>
      </c>
      <c r="B257" t="s">
        <v>286</v>
      </c>
      <c r="C257" t="e">
        <f>#REF!</f>
        <v>#REF!</v>
      </c>
      <c r="D257" t="e">
        <f t="shared" si="3"/>
        <v>#REF!</v>
      </c>
    </row>
    <row r="258" spans="1:4" x14ac:dyDescent="0.2">
      <c r="A258" s="59" t="s">
        <v>279</v>
      </c>
      <c r="B258" t="s">
        <v>287</v>
      </c>
      <c r="C258" t="e">
        <f>#REF!</f>
        <v>#REF!</v>
      </c>
      <c r="D258" t="e">
        <f t="shared" si="3"/>
        <v>#REF!</v>
      </c>
    </row>
    <row r="259" spans="1:4" x14ac:dyDescent="0.2">
      <c r="A259" s="59" t="s">
        <v>279</v>
      </c>
      <c r="B259" t="s">
        <v>288</v>
      </c>
      <c r="C259" t="e">
        <f>#REF!</f>
        <v>#REF!</v>
      </c>
      <c r="D259" t="e">
        <f t="shared" si="3"/>
        <v>#REF!</v>
      </c>
    </row>
    <row r="260" spans="1:4" x14ac:dyDescent="0.2">
      <c r="A260" s="59" t="s">
        <v>279</v>
      </c>
      <c r="B260" t="s">
        <v>289</v>
      </c>
      <c r="C260" t="e">
        <f>#REF!</f>
        <v>#REF!</v>
      </c>
      <c r="D260" t="e">
        <f t="shared" si="3"/>
        <v>#REF!</v>
      </c>
    </row>
    <row r="261" spans="1:4" x14ac:dyDescent="0.2">
      <c r="A261" s="59" t="s">
        <v>279</v>
      </c>
      <c r="B261" t="s">
        <v>290</v>
      </c>
      <c r="C261" t="e">
        <f>#REF!</f>
        <v>#REF!</v>
      </c>
      <c r="D261" t="e">
        <f t="shared" si="3"/>
        <v>#REF!</v>
      </c>
    </row>
    <row r="262" spans="1:4" x14ac:dyDescent="0.2">
      <c r="A262" s="59" t="s">
        <v>279</v>
      </c>
      <c r="B262" t="s">
        <v>291</v>
      </c>
      <c r="C262" t="e">
        <f>#REF!</f>
        <v>#REF!</v>
      </c>
      <c r="D262" t="e">
        <f t="shared" si="3"/>
        <v>#REF!</v>
      </c>
    </row>
    <row r="263" spans="1:4" x14ac:dyDescent="0.2">
      <c r="A263" s="59" t="s">
        <v>279</v>
      </c>
      <c r="B263" t="s">
        <v>292</v>
      </c>
      <c r="C263" t="e">
        <f>#REF!</f>
        <v>#REF!</v>
      </c>
      <c r="D263" t="e">
        <f t="shared" si="3"/>
        <v>#REF!</v>
      </c>
    </row>
    <row r="264" spans="1:4" x14ac:dyDescent="0.2">
      <c r="A264" s="59" t="s">
        <v>279</v>
      </c>
      <c r="B264" t="s">
        <v>293</v>
      </c>
      <c r="C264" t="e">
        <f>#REF!</f>
        <v>#REF!</v>
      </c>
      <c r="D264" t="e">
        <f t="shared" si="3"/>
        <v>#REF!</v>
      </c>
    </row>
    <row r="265" spans="1:4" x14ac:dyDescent="0.2">
      <c r="A265" s="59" t="s">
        <v>279</v>
      </c>
      <c r="B265" t="s">
        <v>294</v>
      </c>
      <c r="C265" t="e">
        <f>#REF!</f>
        <v>#REF!</v>
      </c>
      <c r="D265" t="e">
        <f t="shared" si="3"/>
        <v>#REF!</v>
      </c>
    </row>
    <row r="266" spans="1:4" x14ac:dyDescent="0.2">
      <c r="A266" s="59" t="s">
        <v>279</v>
      </c>
      <c r="B266" t="s">
        <v>295</v>
      </c>
      <c r="C266" t="e">
        <f>#REF!</f>
        <v>#REF!</v>
      </c>
      <c r="D266" t="e">
        <f t="shared" si="3"/>
        <v>#REF!</v>
      </c>
    </row>
    <row r="267" spans="1:4" x14ac:dyDescent="0.2">
      <c r="A267" s="59" t="s">
        <v>279</v>
      </c>
      <c r="B267" t="s">
        <v>296</v>
      </c>
      <c r="C267" t="e">
        <f>#REF!</f>
        <v>#REF!</v>
      </c>
      <c r="D267" t="e">
        <f t="shared" si="3"/>
        <v>#REF!</v>
      </c>
    </row>
    <row r="268" spans="1:4" x14ac:dyDescent="0.2">
      <c r="A268" s="59" t="s">
        <v>279</v>
      </c>
      <c r="B268" t="s">
        <v>297</v>
      </c>
      <c r="C268" t="e">
        <f>#REF!</f>
        <v>#REF!</v>
      </c>
      <c r="D268" t="e">
        <f t="shared" si="3"/>
        <v>#REF!</v>
      </c>
    </row>
    <row r="269" spans="1:4" x14ac:dyDescent="0.2">
      <c r="A269" s="59" t="s">
        <v>279</v>
      </c>
      <c r="B269" t="s">
        <v>298</v>
      </c>
      <c r="C269" t="e">
        <f>#REF!</f>
        <v>#REF!</v>
      </c>
      <c r="D269" t="e">
        <f t="shared" si="3"/>
        <v>#REF!</v>
      </c>
    </row>
    <row r="270" spans="1:4" x14ac:dyDescent="0.2">
      <c r="A270" s="59" t="s">
        <v>279</v>
      </c>
      <c r="B270" t="s">
        <v>299</v>
      </c>
      <c r="C270" t="e">
        <f>#REF!</f>
        <v>#REF!</v>
      </c>
      <c r="D270" t="e">
        <f t="shared" si="3"/>
        <v>#REF!</v>
      </c>
    </row>
    <row r="271" spans="1:4" x14ac:dyDescent="0.2">
      <c r="A271" s="59" t="s">
        <v>279</v>
      </c>
      <c r="B271" t="s">
        <v>300</v>
      </c>
      <c r="C271" t="e">
        <f>#REF!</f>
        <v>#REF!</v>
      </c>
      <c r="D271" t="e">
        <f t="shared" si="3"/>
        <v>#REF!</v>
      </c>
    </row>
    <row r="272" spans="1:4" x14ac:dyDescent="0.2">
      <c r="A272" s="59" t="s">
        <v>279</v>
      </c>
      <c r="B272" t="s">
        <v>301</v>
      </c>
      <c r="C272" t="e">
        <f>#REF!</f>
        <v>#REF!</v>
      </c>
      <c r="D272" t="e">
        <f t="shared" si="3"/>
        <v>#REF!</v>
      </c>
    </row>
    <row r="273" spans="1:4" x14ac:dyDescent="0.2">
      <c r="A273" s="59" t="s">
        <v>279</v>
      </c>
      <c r="B273" t="s">
        <v>302</v>
      </c>
      <c r="C273" t="e">
        <f>#REF!</f>
        <v>#REF!</v>
      </c>
      <c r="D273" t="e">
        <f t="shared" si="3"/>
        <v>#REF!</v>
      </c>
    </row>
    <row r="274" spans="1:4" x14ac:dyDescent="0.2">
      <c r="A274" s="59" t="s">
        <v>279</v>
      </c>
      <c r="B274" t="s">
        <v>303</v>
      </c>
      <c r="C274" t="e">
        <f>#REF!</f>
        <v>#REF!</v>
      </c>
      <c r="D274" t="e">
        <f t="shared" si="3"/>
        <v>#REF!</v>
      </c>
    </row>
    <row r="275" spans="1:4" x14ac:dyDescent="0.2">
      <c r="A275" s="59" t="s">
        <v>279</v>
      </c>
      <c r="B275" t="s">
        <v>304</v>
      </c>
      <c r="C275" t="e">
        <f>#REF!</f>
        <v>#REF!</v>
      </c>
      <c r="D275" t="e">
        <f t="shared" si="3"/>
        <v>#REF!</v>
      </c>
    </row>
    <row r="276" spans="1:4" x14ac:dyDescent="0.2">
      <c r="A276" s="59" t="s">
        <v>279</v>
      </c>
      <c r="B276" t="s">
        <v>305</v>
      </c>
      <c r="C276" t="e">
        <f>#REF!</f>
        <v>#REF!</v>
      </c>
      <c r="D276" t="e">
        <f t="shared" si="3"/>
        <v>#REF!</v>
      </c>
    </row>
    <row r="277" spans="1:4" x14ac:dyDescent="0.2">
      <c r="A277" s="59" t="s">
        <v>279</v>
      </c>
      <c r="B277" t="s">
        <v>306</v>
      </c>
      <c r="C277" t="e">
        <f>#REF!</f>
        <v>#REF!</v>
      </c>
      <c r="D277" t="e">
        <f t="shared" si="3"/>
        <v>#REF!</v>
      </c>
    </row>
    <row r="278" spans="1:4" x14ac:dyDescent="0.2">
      <c r="A278" s="59" t="s">
        <v>279</v>
      </c>
      <c r="B278" t="s">
        <v>307</v>
      </c>
      <c r="C278" t="e">
        <f>#REF!</f>
        <v>#REF!</v>
      </c>
      <c r="D278" t="e">
        <f t="shared" si="3"/>
        <v>#REF!</v>
      </c>
    </row>
    <row r="279" spans="1:4" x14ac:dyDescent="0.2">
      <c r="A279" s="59" t="s">
        <v>279</v>
      </c>
      <c r="B279" t="s">
        <v>308</v>
      </c>
      <c r="C279" t="e">
        <f>#REF!</f>
        <v>#REF!</v>
      </c>
      <c r="D279" t="e">
        <f t="shared" si="3"/>
        <v>#REF!</v>
      </c>
    </row>
    <row r="280" spans="1:4" x14ac:dyDescent="0.2">
      <c r="A280" s="59" t="s">
        <v>279</v>
      </c>
      <c r="B280" t="s">
        <v>309</v>
      </c>
      <c r="C280" t="e">
        <f>#REF!</f>
        <v>#REF!</v>
      </c>
      <c r="D280" t="e">
        <f t="shared" si="3"/>
        <v>#REF!</v>
      </c>
    </row>
    <row r="281" spans="1:4" x14ac:dyDescent="0.2">
      <c r="A281" s="59" t="s">
        <v>279</v>
      </c>
      <c r="B281" t="s">
        <v>310</v>
      </c>
      <c r="C281" t="e">
        <f>#REF!</f>
        <v>#REF!</v>
      </c>
      <c r="D281" t="e">
        <f t="shared" si="3"/>
        <v>#REF!</v>
      </c>
    </row>
    <row r="282" spans="1:4" x14ac:dyDescent="0.2">
      <c r="A282" s="59" t="s">
        <v>279</v>
      </c>
      <c r="B282" t="s">
        <v>311</v>
      </c>
      <c r="C282" t="e">
        <f>#REF!</f>
        <v>#REF!</v>
      </c>
      <c r="D282" t="e">
        <f t="shared" si="3"/>
        <v>#REF!</v>
      </c>
    </row>
    <row r="283" spans="1:4" x14ac:dyDescent="0.2">
      <c r="A283" s="59" t="s">
        <v>279</v>
      </c>
      <c r="B283" t="s">
        <v>312</v>
      </c>
      <c r="C283" t="e">
        <f>#REF!</f>
        <v>#REF!</v>
      </c>
      <c r="D283" t="e">
        <f t="shared" si="3"/>
        <v>#REF!</v>
      </c>
    </row>
    <row r="284" spans="1:4" x14ac:dyDescent="0.2">
      <c r="A284" s="59" t="s">
        <v>279</v>
      </c>
      <c r="B284" t="s">
        <v>313</v>
      </c>
      <c r="C284" t="e">
        <f>#REF!</f>
        <v>#REF!</v>
      </c>
      <c r="D284" t="e">
        <f t="shared" si="3"/>
        <v>#REF!</v>
      </c>
    </row>
    <row r="285" spans="1:4" x14ac:dyDescent="0.2">
      <c r="A285" s="59" t="s">
        <v>279</v>
      </c>
      <c r="B285" t="s">
        <v>314</v>
      </c>
      <c r="C285" t="e">
        <f>#REF!</f>
        <v>#REF!</v>
      </c>
      <c r="D285" t="e">
        <f t="shared" si="3"/>
        <v>#REF!</v>
      </c>
    </row>
    <row r="286" spans="1:4" x14ac:dyDescent="0.2">
      <c r="A286" s="59" t="s">
        <v>279</v>
      </c>
      <c r="B286" t="s">
        <v>315</v>
      </c>
      <c r="C286" t="e">
        <f>#REF!</f>
        <v>#REF!</v>
      </c>
      <c r="D286" t="e">
        <f t="shared" si="3"/>
        <v>#REF!</v>
      </c>
    </row>
    <row r="287" spans="1:4" x14ac:dyDescent="0.2">
      <c r="A287" s="59" t="s">
        <v>279</v>
      </c>
      <c r="B287" t="s">
        <v>316</v>
      </c>
      <c r="C287" t="e">
        <f>#REF!</f>
        <v>#REF!</v>
      </c>
      <c r="D287" t="e">
        <f t="shared" si="3"/>
        <v>#REF!</v>
      </c>
    </row>
    <row r="288" spans="1:4" x14ac:dyDescent="0.2">
      <c r="A288" s="59" t="s">
        <v>279</v>
      </c>
      <c r="B288" t="s">
        <v>317</v>
      </c>
      <c r="C288" t="e">
        <f>#REF!</f>
        <v>#REF!</v>
      </c>
      <c r="D288" t="e">
        <f t="shared" si="3"/>
        <v>#REF!</v>
      </c>
    </row>
    <row r="289" spans="1:4" x14ac:dyDescent="0.2">
      <c r="A289" s="59" t="s">
        <v>279</v>
      </c>
      <c r="B289" t="s">
        <v>318</v>
      </c>
      <c r="C289" t="e">
        <f>#REF!</f>
        <v>#REF!</v>
      </c>
      <c r="D289" t="e">
        <f t="shared" si="3"/>
        <v>#REF!</v>
      </c>
    </row>
    <row r="290" spans="1:4" x14ac:dyDescent="0.2">
      <c r="A290" s="59" t="s">
        <v>279</v>
      </c>
      <c r="B290" t="s">
        <v>319</v>
      </c>
      <c r="C290" t="e">
        <f>#REF!</f>
        <v>#REF!</v>
      </c>
      <c r="D290" t="e">
        <f t="shared" si="3"/>
        <v>#REF!</v>
      </c>
    </row>
    <row r="291" spans="1:4" x14ac:dyDescent="0.2">
      <c r="A291" s="59" t="s">
        <v>279</v>
      </c>
      <c r="B291" t="s">
        <v>320</v>
      </c>
      <c r="C291" t="e">
        <f>#REF!</f>
        <v>#REF!</v>
      </c>
      <c r="D291" t="e">
        <f t="shared" si="3"/>
        <v>#REF!</v>
      </c>
    </row>
    <row r="292" spans="1:4" x14ac:dyDescent="0.2">
      <c r="A292" s="59" t="s">
        <v>279</v>
      </c>
      <c r="B292" t="s">
        <v>321</v>
      </c>
      <c r="C292" t="e">
        <f>#REF!</f>
        <v>#REF!</v>
      </c>
      <c r="D292" t="e">
        <f t="shared" si="3"/>
        <v>#REF!</v>
      </c>
    </row>
    <row r="293" spans="1:4" x14ac:dyDescent="0.2">
      <c r="A293" s="59" t="s">
        <v>279</v>
      </c>
      <c r="B293" t="s">
        <v>421</v>
      </c>
      <c r="C293" t="e">
        <f>#REF!</f>
        <v>#REF!</v>
      </c>
      <c r="D293" t="e">
        <f t="shared" si="3"/>
        <v>#REF!</v>
      </c>
    </row>
    <row r="294" spans="1:4" x14ac:dyDescent="0.2">
      <c r="A294" s="59" t="s">
        <v>279</v>
      </c>
      <c r="B294" t="s">
        <v>322</v>
      </c>
      <c r="C294" t="e">
        <f>#REF!</f>
        <v>#REF!</v>
      </c>
      <c r="D294" t="e">
        <f t="shared" si="3"/>
        <v>#REF!</v>
      </c>
    </row>
    <row r="295" spans="1:4" x14ac:dyDescent="0.2">
      <c r="A295" s="59" t="s">
        <v>323</v>
      </c>
      <c r="B295" t="s">
        <v>324</v>
      </c>
      <c r="C295" s="72" t="e">
        <f>#REF!</f>
        <v>#REF!</v>
      </c>
      <c r="D295" t="e">
        <f t="shared" si="3"/>
        <v>#REF!</v>
      </c>
    </row>
    <row r="296" spans="1:4" x14ac:dyDescent="0.2">
      <c r="A296" s="59" t="s">
        <v>323</v>
      </c>
      <c r="B296" t="s">
        <v>325</v>
      </c>
      <c r="C296" s="72" t="e">
        <f>#REF!</f>
        <v>#REF!</v>
      </c>
      <c r="D296" t="e">
        <f t="shared" si="3"/>
        <v>#REF!</v>
      </c>
    </row>
    <row r="297" spans="1:4" x14ac:dyDescent="0.2">
      <c r="A297" s="59" t="s">
        <v>323</v>
      </c>
      <c r="B297" t="s">
        <v>326</v>
      </c>
      <c r="C297" t="e">
        <f>#REF!</f>
        <v>#REF!</v>
      </c>
      <c r="D297" t="e">
        <f t="shared" si="3"/>
        <v>#REF!</v>
      </c>
    </row>
    <row r="298" spans="1:4" x14ac:dyDescent="0.2">
      <c r="A298" s="59" t="s">
        <v>323</v>
      </c>
      <c r="B298" t="s">
        <v>422</v>
      </c>
      <c r="C298" s="72" t="e">
        <f>#REF!</f>
        <v>#REF!</v>
      </c>
      <c r="D298" t="e">
        <f t="shared" si="3"/>
        <v>#REF!</v>
      </c>
    </row>
    <row r="299" spans="1:4" x14ac:dyDescent="0.2">
      <c r="A299" s="59" t="s">
        <v>323</v>
      </c>
      <c r="B299" t="s">
        <v>423</v>
      </c>
      <c r="C299" t="e">
        <f>#REF!</f>
        <v>#REF!</v>
      </c>
      <c r="D299" t="e">
        <f t="shared" si="3"/>
        <v>#REF!</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9DDD2256B4BB84A989061AA081E1E60" ma:contentTypeVersion="0" ma:contentTypeDescription="Create a new document." ma:contentTypeScope="" ma:versionID="63b4fef6fc7841ab925fcfec4937565b">
  <xsd:schema xmlns:xsd="http://www.w3.org/2001/XMLSchema" xmlns:p="http://schemas.microsoft.com/office/2006/metadata/properties" targetNamespace="http://schemas.microsoft.com/office/2006/metadata/properties" ma:root="true" ma:fieldsID="4aeb20c0e3442673af7ee1078645876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96F4797-6EED-49B3-9D65-52661A7E0835}">
  <ds:schemaRefs>
    <ds:schemaRef ds:uri="http://schemas.microsoft.com/sharepoint/v3/contenttype/forms"/>
  </ds:schemaRefs>
</ds:datastoreItem>
</file>

<file path=customXml/itemProps2.xml><?xml version="1.0" encoding="utf-8"?>
<ds:datastoreItem xmlns:ds="http://schemas.openxmlformats.org/officeDocument/2006/customXml" ds:itemID="{9F8DDA5B-9FE3-47AA-BE10-F5D22E4F69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3BE98ECF-D23E-4FB2-858A-906A9AAEC647}">
  <ds:schemaRefs>
    <ds:schemaRef ds:uri="http://schemas.microsoft.com/office/2006/metadata/properties"/>
    <ds:schemaRef ds:uri="http://schemas.openxmlformats.org/package/2006/metadata/core-properties"/>
    <ds:schemaRef ds:uri="http://purl.org/dc/dcmitype/"/>
    <ds:schemaRef ds:uri="http://schemas.microsoft.com/office/2006/documentManagement/types"/>
    <ds:schemaRef ds:uri="http://purl.org/dc/elements/1.1/"/>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PresentationFormat/>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A_BidCert</vt:lpstr>
      <vt:lpstr>B_CoverSht</vt:lpstr>
      <vt:lpstr>C_Pricing</vt:lpstr>
      <vt:lpstr>D1_InterconnectDetails</vt:lpstr>
      <vt:lpstr>D2_InterconnectCost</vt:lpstr>
      <vt:lpstr>E1_Performance</vt:lpstr>
      <vt:lpstr>E2_HeatRates</vt:lpstr>
      <vt:lpstr>E3_Storage</vt:lpstr>
      <vt:lpstr>F_NatGas</vt:lpstr>
      <vt:lpstr>FormD1</vt:lpstr>
      <vt:lpstr>Nturbine_Start</vt:lpstr>
      <vt:lpstr>A_BidCert!Print_Area</vt:lpstr>
      <vt:lpstr>B_CoverSht!Print_Area</vt:lpstr>
      <vt:lpstr>C_Pricing!Print_Area</vt:lpstr>
      <vt:lpstr>D2_InterconnectCost!Print_Area</vt:lpstr>
      <vt:lpstr>E1_Performance!Print_Area</vt:lpstr>
      <vt:lpstr>E2_HeatRates!Print_Area</vt:lpstr>
      <vt:lpstr>E3_Storage!Print_Area</vt:lpstr>
      <vt:lpstr>F_NatGas!Print_Area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Xcel Energy</dc:creator>
  <dc:description>041613 - Updated Modeling Assumptions</dc:description>
  <cp:lastModifiedBy>Gibbons, Ashley R</cp:lastModifiedBy>
  <cp:lastPrinted>2017-05-16T16:35:16Z</cp:lastPrinted>
  <dcterms:created xsi:type="dcterms:W3CDTF">2004-02-05T00:06:31Z</dcterms:created>
  <dcterms:modified xsi:type="dcterms:W3CDTF">2020-09-02T18:47:45Z</dcterms:modified>
</cp:coreProperties>
</file>